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updateLinks="never" codeName="ThisWorkbook"/>
  <mc:AlternateContent xmlns:mc="http://schemas.openxmlformats.org/markup-compatibility/2006">
    <mc:Choice Requires="x15">
      <x15ac:absPath xmlns:x15ac="http://schemas.microsoft.com/office/spreadsheetml/2010/11/ac" url="https://amedeloitte-my.sharepoint.com/personal/snevins_deloitte_com/Documents/Documents/GA 1115 Waiver/CMS July Edits/"/>
    </mc:Choice>
  </mc:AlternateContent>
  <xr:revisionPtr revIDLastSave="2" documentId="8_{80073285-E96C-4F78-9C7A-C2AD2CB9B434}" xr6:coauthVersionLast="47" xr6:coauthVersionMax="47" xr10:uidLastSave="{AAA6AB0B-C92E-45C4-AFBD-B507020C0E96}"/>
  <bookViews>
    <workbookView xWindow="19090" yWindow="-110" windowWidth="38620" windowHeight="21220" tabRatio="841" firstSheet="2" activeTab="2"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Metrics'!$A$4:$H$86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33" l="1"/>
  <c r="D58" i="33"/>
  <c r="D57" i="33"/>
  <c r="T5" i="48"/>
  <c r="T3" i="48"/>
  <c r="T4" i="48" s="1"/>
  <c r="T10" i="48" s="1"/>
  <c r="H2" i="48"/>
  <c r="H3" i="48" s="1"/>
  <c r="H4" i="48" s="1"/>
  <c r="G2" i="48"/>
  <c r="G3" i="48"/>
  <c r="G4" i="48" s="1"/>
  <c r="G5" i="48" s="1"/>
  <c r="G6" i="48" s="1"/>
  <c r="G7" i="48" s="1"/>
  <c r="G8" i="48" s="1"/>
  <c r="G9" i="48" s="1"/>
  <c r="G10" i="48" s="1"/>
  <c r="G11" i="48" s="1"/>
  <c r="G12" i="48" s="1"/>
  <c r="G13" i="48" s="1"/>
  <c r="G14" i="48" s="1"/>
  <c r="G15" i="48" s="1"/>
  <c r="G16" i="48" s="1"/>
  <c r="K7" i="48"/>
  <c r="T7" i="48"/>
  <c r="W3" i="48"/>
  <c r="W8" i="48" s="1"/>
  <c r="L7" i="48"/>
  <c r="L13" i="48"/>
  <c r="L19" i="48"/>
  <c r="L25" i="48"/>
  <c r="L31" i="48" s="1"/>
  <c r="L37" i="48" s="1"/>
  <c r="L43" i="48" s="1"/>
  <c r="L49" i="48"/>
  <c r="L55" i="48" s="1"/>
  <c r="L61" i="48" s="1"/>
  <c r="L67" i="48" s="1"/>
  <c r="L73" i="48"/>
  <c r="L79" i="48" s="1"/>
  <c r="L85" i="48" s="1"/>
  <c r="L91" i="48" s="1"/>
  <c r="L97" i="48"/>
  <c r="L103" i="48" s="1"/>
  <c r="L109" i="48" s="1"/>
  <c r="L115" i="48" s="1"/>
  <c r="L121" i="48" s="1"/>
  <c r="L127" i="48" s="1"/>
  <c r="L133" i="48" s="1"/>
  <c r="L139" i="48" s="1"/>
  <c r="L145" i="48" s="1"/>
  <c r="L151" i="48" s="1"/>
  <c r="L157" i="48" s="1"/>
  <c r="L163" i="48" s="1"/>
  <c r="L169" i="48" s="1"/>
  <c r="L175" i="48" s="1"/>
  <c r="L181" i="48" s="1"/>
  <c r="L187" i="48" s="1"/>
  <c r="L193" i="48" s="1"/>
  <c r="L199" i="48" s="1"/>
  <c r="L205" i="48" s="1"/>
  <c r="L211" i="48" s="1"/>
  <c r="L217" i="48" s="1"/>
  <c r="L223" i="48" s="1"/>
  <c r="L229" i="48" s="1"/>
  <c r="L235" i="48" s="1"/>
  <c r="L241" i="48" s="1"/>
  <c r="L247" i="48" s="1"/>
  <c r="L253" i="48" s="1"/>
  <c r="L259" i="48" s="1"/>
  <c r="L265" i="48" s="1"/>
  <c r="L271" i="48" s="1"/>
  <c r="L277" i="48" s="1"/>
  <c r="L283" i="48" s="1"/>
  <c r="L289" i="48" s="1"/>
  <c r="E2" i="48"/>
  <c r="U3" i="48"/>
  <c r="U4" i="48" s="1"/>
  <c r="U10" i="48" s="1"/>
  <c r="U16" i="48" s="1"/>
  <c r="U22" i="48" s="1"/>
  <c r="U28" i="48" s="1"/>
  <c r="U34" i="48" s="1"/>
  <c r="U40" i="48" s="1"/>
  <c r="U46" i="48" s="1"/>
  <c r="U52" i="48" s="1"/>
  <c r="U58" i="48" s="1"/>
  <c r="U64" i="48" s="1"/>
  <c r="U70" i="48" s="1"/>
  <c r="U76" i="48" s="1"/>
  <c r="U82" i="48" s="1"/>
  <c r="U88" i="48" s="1"/>
  <c r="U94" i="48" s="1"/>
  <c r="U100" i="48" s="1"/>
  <c r="V3" i="48"/>
  <c r="Y3" i="48"/>
  <c r="Z3" i="48"/>
  <c r="AA3" i="48"/>
  <c r="W9" i="48"/>
  <c r="C2" i="48"/>
  <c r="D2" i="48"/>
  <c r="U8" i="48"/>
  <c r="V7" i="48"/>
  <c r="T8" i="48"/>
  <c r="M7" i="48"/>
  <c r="M13" i="48" s="1"/>
  <c r="M19" i="48"/>
  <c r="M25" i="48" s="1"/>
  <c r="M31" i="48" s="1"/>
  <c r="M37" i="48" s="1"/>
  <c r="M43" i="48"/>
  <c r="M49" i="48" s="1"/>
  <c r="M55" i="48" s="1"/>
  <c r="M61" i="48" s="1"/>
  <c r="M67" i="48"/>
  <c r="M73" i="48" s="1"/>
  <c r="M79" i="48" s="1"/>
  <c r="M85" i="48" s="1"/>
  <c r="M91" i="48" s="1"/>
  <c r="M97" i="48" s="1"/>
  <c r="M103" i="48" s="1"/>
  <c r="M109" i="48" s="1"/>
  <c r="M115" i="48" s="1"/>
  <c r="M121" i="48" s="1"/>
  <c r="M127" i="48" s="1"/>
  <c r="M133" i="48" s="1"/>
  <c r="M139" i="48" s="1"/>
  <c r="M145" i="48" s="1"/>
  <c r="M151" i="48" s="1"/>
  <c r="M157" i="48" s="1"/>
  <c r="M163" i="48"/>
  <c r="M169" i="48" s="1"/>
  <c r="M175" i="48" s="1"/>
  <c r="M181" i="48" s="1"/>
  <c r="M187" i="48" s="1"/>
  <c r="M193" i="48" s="1"/>
  <c r="M199" i="48" s="1"/>
  <c r="M205" i="48" s="1"/>
  <c r="M211" i="48" s="1"/>
  <c r="M217" i="48" s="1"/>
  <c r="M223" i="48" s="1"/>
  <c r="M229" i="48" s="1"/>
  <c r="M235" i="48" s="1"/>
  <c r="M241" i="48" s="1"/>
  <c r="M247" i="48" s="1"/>
  <c r="M253" i="48" s="1"/>
  <c r="M259" i="48"/>
  <c r="M265" i="48" s="1"/>
  <c r="M271" i="48" s="1"/>
  <c r="M277" i="48" s="1"/>
  <c r="M283" i="48" s="1"/>
  <c r="M289" i="48" s="1"/>
  <c r="P7" i="48"/>
  <c r="T11" i="48" s="1"/>
  <c r="T9" i="48"/>
  <c r="T6" i="48"/>
  <c r="K13" i="48"/>
  <c r="U7" i="48"/>
  <c r="U13" i="48" s="1"/>
  <c r="U19" i="48" s="1"/>
  <c r="U25" i="48" s="1"/>
  <c r="N7" i="48"/>
  <c r="U106" i="48"/>
  <c r="U112" i="48" s="1"/>
  <c r="U118" i="48" s="1"/>
  <c r="U124" i="48" s="1"/>
  <c r="U130" i="48" s="1"/>
  <c r="U136" i="48" s="1"/>
  <c r="U142" i="48" s="1"/>
  <c r="U148" i="48" s="1"/>
  <c r="U154" i="48" s="1"/>
  <c r="U160" i="48" s="1"/>
  <c r="U166" i="48" s="1"/>
  <c r="U172" i="48" s="1"/>
  <c r="U178" i="48" s="1"/>
  <c r="U184" i="48" s="1"/>
  <c r="U190" i="48" s="1"/>
  <c r="U196" i="48" s="1"/>
  <c r="U202" i="48" s="1"/>
  <c r="U208" i="48" s="1"/>
  <c r="U214" i="48" s="1"/>
  <c r="U220" i="48" s="1"/>
  <c r="U226" i="48" s="1"/>
  <c r="U232" i="48" s="1"/>
  <c r="U238" i="48" s="1"/>
  <c r="U244" i="48" s="1"/>
  <c r="U250" i="48" s="1"/>
  <c r="U256" i="48" s="1"/>
  <c r="U262" i="48" s="1"/>
  <c r="U268" i="48" s="1"/>
  <c r="U274" i="48" s="1"/>
  <c r="U280" i="48" s="1"/>
  <c r="U286" i="48" s="1"/>
  <c r="U292" i="48" s="1"/>
  <c r="T13" i="48"/>
  <c r="U14" i="48"/>
  <c r="U20" i="48" s="1"/>
  <c r="U26" i="48" s="1"/>
  <c r="U32" i="48"/>
  <c r="U38" i="48"/>
  <c r="U44" i="48" s="1"/>
  <c r="U50" i="48" s="1"/>
  <c r="U56" i="48"/>
  <c r="U62" i="48" s="1"/>
  <c r="U68" i="48" s="1"/>
  <c r="U74" i="48" s="1"/>
  <c r="U80" i="48" s="1"/>
  <c r="U86" i="48" s="1"/>
  <c r="U92" i="48" s="1"/>
  <c r="U98" i="48" s="1"/>
  <c r="U104" i="48" s="1"/>
  <c r="U110" i="48" s="1"/>
  <c r="U116" i="48" s="1"/>
  <c r="U122" i="48" s="1"/>
  <c r="U128" i="48" s="1"/>
  <c r="U134" i="48" s="1"/>
  <c r="U140" i="48" s="1"/>
  <c r="U146" i="48" s="1"/>
  <c r="U152" i="48" s="1"/>
  <c r="U158" i="48" s="1"/>
  <c r="U164" i="48" s="1"/>
  <c r="U170" i="48" s="1"/>
  <c r="U176" i="48" s="1"/>
  <c r="U182" i="48" s="1"/>
  <c r="U188" i="48" s="1"/>
  <c r="U194" i="48" s="1"/>
  <c r="U200" i="48" s="1"/>
  <c r="U206" i="48" s="1"/>
  <c r="U212" i="48" s="1"/>
  <c r="U218" i="48" s="1"/>
  <c r="U224" i="48" s="1"/>
  <c r="U230" i="48" s="1"/>
  <c r="U236" i="48" s="1"/>
  <c r="U242" i="48" s="1"/>
  <c r="U248" i="48"/>
  <c r="U254" i="48" s="1"/>
  <c r="U260" i="48" s="1"/>
  <c r="U266" i="48" s="1"/>
  <c r="U272" i="48" s="1"/>
  <c r="U278" i="48" s="1"/>
  <c r="U284" i="48" s="1"/>
  <c r="U290" i="48" s="1"/>
  <c r="U31" i="48"/>
  <c r="U37" i="48"/>
  <c r="U43" i="48" s="1"/>
  <c r="U49" i="48" s="1"/>
  <c r="U55" i="48" s="1"/>
  <c r="U61" i="48" s="1"/>
  <c r="U67" i="48" s="1"/>
  <c r="U73" i="48" s="1"/>
  <c r="U79" i="48" s="1"/>
  <c r="U85" i="48" s="1"/>
  <c r="U91" i="48" s="1"/>
  <c r="U97" i="48" s="1"/>
  <c r="U103" i="48" s="1"/>
  <c r="U109" i="48" s="1"/>
  <c r="U115" i="48" s="1"/>
  <c r="U121" i="48" s="1"/>
  <c r="U127" i="48" s="1"/>
  <c r="U133" i="48" s="1"/>
  <c r="U139" i="48" s="1"/>
  <c r="U145" i="48" s="1"/>
  <c r="U151" i="48" s="1"/>
  <c r="U157" i="48" s="1"/>
  <c r="U163" i="48" s="1"/>
  <c r="U169" i="48" s="1"/>
  <c r="U175" i="48" s="1"/>
  <c r="U181" i="48" s="1"/>
  <c r="U187" i="48" s="1"/>
  <c r="U193" i="48" s="1"/>
  <c r="U199" i="48" s="1"/>
  <c r="U205" i="48" s="1"/>
  <c r="U211" i="48" s="1"/>
  <c r="U217" i="48" s="1"/>
  <c r="U223" i="48" s="1"/>
  <c r="U229" i="48" s="1"/>
  <c r="U235" i="48" s="1"/>
  <c r="U241" i="48" s="1"/>
  <c r="U247" i="48" s="1"/>
  <c r="U253" i="48" s="1"/>
  <c r="U259" i="48" s="1"/>
  <c r="U265" i="48" s="1"/>
  <c r="U271" i="48" s="1"/>
  <c r="U277" i="48" s="1"/>
  <c r="U283" i="48" s="1"/>
  <c r="U289" i="48" s="1"/>
  <c r="V13" i="48"/>
  <c r="V19" i="48" s="1"/>
  <c r="V25" i="48" s="1"/>
  <c r="V31" i="48" s="1"/>
  <c r="V37" i="48" s="1"/>
  <c r="V43" i="48" s="1"/>
  <c r="V49" i="48" s="1"/>
  <c r="V55" i="48" s="1"/>
  <c r="V61" i="48" s="1"/>
  <c r="V67" i="48" s="1"/>
  <c r="V73" i="48" s="1"/>
  <c r="V79" i="48" s="1"/>
  <c r="V85" i="48" s="1"/>
  <c r="V91" i="48" s="1"/>
  <c r="V97" i="48" s="1"/>
  <c r="V103" i="48" s="1"/>
  <c r="V109" i="48" s="1"/>
  <c r="V115" i="48" s="1"/>
  <c r="V121" i="48" s="1"/>
  <c r="V127" i="48" s="1"/>
  <c r="V133" i="48" s="1"/>
  <c r="V139" i="48"/>
  <c r="V145" i="48" s="1"/>
  <c r="V151" i="48" s="1"/>
  <c r="V157" i="48" s="1"/>
  <c r="V163" i="48" s="1"/>
  <c r="V169" i="48" s="1"/>
  <c r="V175" i="48" s="1"/>
  <c r="V181" i="48" s="1"/>
  <c r="V187" i="48" s="1"/>
  <c r="V193" i="48" s="1"/>
  <c r="V199" i="48" s="1"/>
  <c r="V205" i="48" s="1"/>
  <c r="V211" i="48" s="1"/>
  <c r="V217" i="48" s="1"/>
  <c r="V223" i="48" s="1"/>
  <c r="V229" i="48" s="1"/>
  <c r="V235" i="48" s="1"/>
  <c r="V241" i="48" s="1"/>
  <c r="V247" i="48" s="1"/>
  <c r="V253" i="48" s="1"/>
  <c r="V259" i="48" s="1"/>
  <c r="V265" i="48" s="1"/>
  <c r="V271" i="48" s="1"/>
  <c r="V277" i="48" s="1"/>
  <c r="V283" i="48" s="1"/>
  <c r="V289" i="48" s="1"/>
  <c r="T14" i="48"/>
  <c r="T16" i="48"/>
  <c r="T15" i="48"/>
  <c r="W14" i="48"/>
  <c r="W20" i="48" s="1"/>
  <c r="W26" i="48"/>
  <c r="W32" i="48" s="1"/>
  <c r="W38" i="48" s="1"/>
  <c r="W44" i="48" s="1"/>
  <c r="W50" i="48" s="1"/>
  <c r="W56" i="48" s="1"/>
  <c r="W62" i="48" s="1"/>
  <c r="W68" i="48" s="1"/>
  <c r="W74" i="48" s="1"/>
  <c r="W80" i="48" s="1"/>
  <c r="W86" i="48" s="1"/>
  <c r="W92" i="48" s="1"/>
  <c r="W98" i="48" s="1"/>
  <c r="W104" i="48" s="1"/>
  <c r="W110" i="48" s="1"/>
  <c r="W116" i="48" s="1"/>
  <c r="W122" i="48" s="1"/>
  <c r="W128" i="48" s="1"/>
  <c r="W134" i="48" s="1"/>
  <c r="W140" i="48" s="1"/>
  <c r="W146" i="48" s="1"/>
  <c r="W152" i="48" s="1"/>
  <c r="W158" i="48" s="1"/>
  <c r="W164" i="48" s="1"/>
  <c r="W170" i="48" s="1"/>
  <c r="W176" i="48" s="1"/>
  <c r="W182" i="48" s="1"/>
  <c r="W188" i="48" s="1"/>
  <c r="W194" i="48"/>
  <c r="W200" i="48" s="1"/>
  <c r="W206" i="48" s="1"/>
  <c r="W212" i="48" s="1"/>
  <c r="W218" i="48" s="1"/>
  <c r="W224" i="48" s="1"/>
  <c r="W230" i="48" s="1"/>
  <c r="W236" i="48" s="1"/>
  <c r="W242" i="48" s="1"/>
  <c r="W248" i="48" s="1"/>
  <c r="W254" i="48" s="1"/>
  <c r="W260" i="48" s="1"/>
  <c r="W266" i="48" s="1"/>
  <c r="W272" i="48" s="1"/>
  <c r="W278" i="48" s="1"/>
  <c r="W284" i="48" s="1"/>
  <c r="W290" i="48" s="1"/>
  <c r="W15" i="48"/>
  <c r="W21" i="48"/>
  <c r="W27" i="48" s="1"/>
  <c r="W33" i="48" s="1"/>
  <c r="W39" i="48" s="1"/>
  <c r="W45" i="48" s="1"/>
  <c r="W51" i="48" s="1"/>
  <c r="W57" i="48" s="1"/>
  <c r="W63" i="48" s="1"/>
  <c r="W69" i="48" s="1"/>
  <c r="W75" i="48" s="1"/>
  <c r="W81" i="48" s="1"/>
  <c r="W87" i="48" s="1"/>
  <c r="W93" i="48" s="1"/>
  <c r="W99" i="48" s="1"/>
  <c r="W105" i="48" s="1"/>
  <c r="W111" i="48" s="1"/>
  <c r="W117" i="48" s="1"/>
  <c r="W123" i="48" s="1"/>
  <c r="W129" i="48" s="1"/>
  <c r="W135" i="48" s="1"/>
  <c r="W141" i="48" s="1"/>
  <c r="W147" i="48" s="1"/>
  <c r="W153" i="48" s="1"/>
  <c r="W159" i="48" s="1"/>
  <c r="W165" i="48" s="1"/>
  <c r="W171" i="48" s="1"/>
  <c r="W177" i="48" s="1"/>
  <c r="W183" i="48" s="1"/>
  <c r="W189" i="48" s="1"/>
  <c r="W195" i="48" s="1"/>
  <c r="W201" i="48" s="1"/>
  <c r="W207" i="48" s="1"/>
  <c r="W213" i="48" s="1"/>
  <c r="W219" i="48" s="1"/>
  <c r="W225" i="48" s="1"/>
  <c r="W231" i="48" s="1"/>
  <c r="W237" i="48" s="1"/>
  <c r="W243" i="48" s="1"/>
  <c r="W249" i="48" s="1"/>
  <c r="W255" i="48" s="1"/>
  <c r="W261" i="48" s="1"/>
  <c r="W267" i="48" s="1"/>
  <c r="W273" i="48" s="1"/>
  <c r="W279" i="48" s="1"/>
  <c r="W285" i="48" s="1"/>
  <c r="W291" i="48" s="1"/>
  <c r="F2" i="48"/>
  <c r="D3" i="48"/>
  <c r="T12" i="48"/>
  <c r="Q7" i="48"/>
  <c r="Y10" i="48"/>
  <c r="K19" i="48"/>
  <c r="N13" i="48"/>
  <c r="Q13" i="48" s="1"/>
  <c r="Y14" i="48" s="1"/>
  <c r="P13" i="48"/>
  <c r="P19" i="48" s="1"/>
  <c r="Y7" i="48"/>
  <c r="Y12" i="48"/>
  <c r="AA7" i="48"/>
  <c r="Y11" i="48"/>
  <c r="AB8" i="48"/>
  <c r="AB7" i="48"/>
  <c r="Z8" i="48"/>
  <c r="Z7" i="48"/>
  <c r="Y8" i="48"/>
  <c r="T19" i="48"/>
  <c r="T20" i="48"/>
  <c r="T21" i="48"/>
  <c r="T22" i="48"/>
  <c r="T28" i="48" s="1"/>
  <c r="T34" i="48" s="1"/>
  <c r="T40" i="48" s="1"/>
  <c r="T46" i="48" s="1"/>
  <c r="T52" i="48" s="1"/>
  <c r="T58" i="48" s="1"/>
  <c r="T64" i="48" s="1"/>
  <c r="T70" i="48" s="1"/>
  <c r="T76" i="48" s="1"/>
  <c r="T82" i="48" s="1"/>
  <c r="T88" i="48" s="1"/>
  <c r="T94" i="48" s="1"/>
  <c r="T100" i="48" s="1"/>
  <c r="T106" i="48" s="1"/>
  <c r="T112" i="48" s="1"/>
  <c r="T118" i="48" s="1"/>
  <c r="T124" i="48" s="1"/>
  <c r="T130" i="48" s="1"/>
  <c r="T17" i="48"/>
  <c r="Y15" i="48"/>
  <c r="T18" i="48"/>
  <c r="N19" i="48"/>
  <c r="K25" i="48"/>
  <c r="Y16" i="48"/>
  <c r="Y18" i="48"/>
  <c r="Y17" i="48"/>
  <c r="AA16" i="48"/>
  <c r="Z14" i="48"/>
  <c r="AB13" i="48"/>
  <c r="T27" i="48"/>
  <c r="T26" i="48"/>
  <c r="T32" i="48" s="1"/>
  <c r="T38" i="48" s="1"/>
  <c r="T44" i="48" s="1"/>
  <c r="T50" i="48" s="1"/>
  <c r="T25" i="48"/>
  <c r="Q19" i="48"/>
  <c r="Y22" i="48"/>
  <c r="N25" i="48"/>
  <c r="Y23" i="48"/>
  <c r="AB22" i="48"/>
  <c r="AA22" i="48"/>
  <c r="Z20" i="48"/>
  <c r="AA19" i="48"/>
  <c r="AB19" i="48"/>
  <c r="Y21" i="48"/>
  <c r="Y19" i="48"/>
  <c r="Y24" i="48"/>
  <c r="T31" i="48"/>
  <c r="T33" i="48"/>
  <c r="T39" i="48" s="1"/>
  <c r="T45" i="48" s="1"/>
  <c r="T51" i="48" s="1"/>
  <c r="T57" i="48" s="1"/>
  <c r="T63" i="48" s="1"/>
  <c r="T69" i="48" s="1"/>
  <c r="T75" i="48" s="1"/>
  <c r="T81" i="48" s="1"/>
  <c r="T87" i="48" s="1"/>
  <c r="T93" i="48" s="1"/>
  <c r="T99" i="48" s="1"/>
  <c r="T105" i="48" s="1"/>
  <c r="T111" i="48" s="1"/>
  <c r="T117" i="48" s="1"/>
  <c r="T123" i="48" s="1"/>
  <c r="T129" i="48" s="1"/>
  <c r="T135" i="48" s="1"/>
  <c r="T141" i="48" s="1"/>
  <c r="T147" i="48" s="1"/>
  <c r="T153" i="48" s="1"/>
  <c r="T159" i="48" s="1"/>
  <c r="T165" i="48" s="1"/>
  <c r="T171" i="48" s="1"/>
  <c r="T177" i="48" s="1"/>
  <c r="T183" i="48" s="1"/>
  <c r="T189" i="48" s="1"/>
  <c r="T195" i="48" s="1"/>
  <c r="T201" i="48" s="1"/>
  <c r="T207" i="48" s="1"/>
  <c r="T213" i="48" s="1"/>
  <c r="T219" i="48" s="1"/>
  <c r="T225" i="48" s="1"/>
  <c r="T231" i="48" s="1"/>
  <c r="T237" i="48" s="1"/>
  <c r="T243" i="48" s="1"/>
  <c r="T249" i="48" s="1"/>
  <c r="T255" i="48" s="1"/>
  <c r="T261" i="48" s="1"/>
  <c r="T267" i="48" s="1"/>
  <c r="T273" i="48" s="1"/>
  <c r="T279" i="48" s="1"/>
  <c r="T285" i="48" s="1"/>
  <c r="T291" i="48" s="1"/>
  <c r="T37" i="48"/>
  <c r="T43" i="48" s="1"/>
  <c r="T49" i="48"/>
  <c r="T55" i="48" s="1"/>
  <c r="T56" i="48"/>
  <c r="T62" i="48" s="1"/>
  <c r="T68" i="48" s="1"/>
  <c r="T74" i="48" s="1"/>
  <c r="T80" i="48" s="1"/>
  <c r="T86" i="48" s="1"/>
  <c r="T92" i="48" s="1"/>
  <c r="T98" i="48" s="1"/>
  <c r="T104" i="48" s="1"/>
  <c r="T110" i="48" s="1"/>
  <c r="T116" i="48" s="1"/>
  <c r="T61" i="48"/>
  <c r="T67" i="48" s="1"/>
  <c r="T73" i="48" s="1"/>
  <c r="T79" i="48" s="1"/>
  <c r="T85" i="48" s="1"/>
  <c r="T91" i="48" s="1"/>
  <c r="T97" i="48" s="1"/>
  <c r="T103" i="48" s="1"/>
  <c r="T109" i="48" s="1"/>
  <c r="T115" i="48" s="1"/>
  <c r="T121" i="48" s="1"/>
  <c r="T127" i="48" s="1"/>
  <c r="T133" i="48" s="1"/>
  <c r="T139" i="48" s="1"/>
  <c r="T145" i="48" s="1"/>
  <c r="T151" i="48" s="1"/>
  <c r="T157" i="48" s="1"/>
  <c r="T163" i="48" s="1"/>
  <c r="T169" i="48" s="1"/>
  <c r="T175" i="48" s="1"/>
  <c r="T181" i="48" s="1"/>
  <c r="T187" i="48" s="1"/>
  <c r="T193" i="48" s="1"/>
  <c r="T199" i="48" s="1"/>
  <c r="T205" i="48" s="1"/>
  <c r="T211" i="48" s="1"/>
  <c r="T217" i="48" s="1"/>
  <c r="T223" i="48" s="1"/>
  <c r="T229" i="48" s="1"/>
  <c r="T235" i="48" s="1"/>
  <c r="T241" i="48" s="1"/>
  <c r="T247" i="48" s="1"/>
  <c r="T253" i="48" s="1"/>
  <c r="T259" i="48" s="1"/>
  <c r="T265" i="48" s="1"/>
  <c r="T271" i="48" s="1"/>
  <c r="T277" i="48" s="1"/>
  <c r="T283" i="48" s="1"/>
  <c r="T289" i="48" s="1"/>
  <c r="T122" i="48"/>
  <c r="T128" i="48" s="1"/>
  <c r="T134" i="48" s="1"/>
  <c r="T140" i="48" s="1"/>
  <c r="T146" i="48" s="1"/>
  <c r="T152" i="48" s="1"/>
  <c r="T158" i="48" s="1"/>
  <c r="T164" i="48" s="1"/>
  <c r="T170" i="48" s="1"/>
  <c r="T176" i="48" s="1"/>
  <c r="T182" i="48" s="1"/>
  <c r="T188" i="48" s="1"/>
  <c r="T194" i="48" s="1"/>
  <c r="T200" i="48" s="1"/>
  <c r="T206" i="48" s="1"/>
  <c r="T212" i="48" s="1"/>
  <c r="T218" i="48" s="1"/>
  <c r="T224" i="48" s="1"/>
  <c r="T230" i="48" s="1"/>
  <c r="T236" i="48" s="1"/>
  <c r="T242" i="48" s="1"/>
  <c r="T248" i="48" s="1"/>
  <c r="T254" i="48" s="1"/>
  <c r="T260" i="48" s="1"/>
  <c r="T266" i="48" s="1"/>
  <c r="T272" i="48" s="1"/>
  <c r="T278" i="48" s="1"/>
  <c r="T284" i="48" s="1"/>
  <c r="T290" i="48" s="1"/>
  <c r="T136" i="48"/>
  <c r="T142" i="48" s="1"/>
  <c r="T148" i="48" s="1"/>
  <c r="T154" i="48" s="1"/>
  <c r="T160" i="48" s="1"/>
  <c r="T166" i="48" s="1"/>
  <c r="T172" i="48" s="1"/>
  <c r="T178" i="48" s="1"/>
  <c r="T184" i="48" s="1"/>
  <c r="T190" i="48" s="1"/>
  <c r="T196" i="48" s="1"/>
  <c r="T202" i="48" s="1"/>
  <c r="T208" i="48" s="1"/>
  <c r="T214" i="48" s="1"/>
  <c r="T220" i="48" s="1"/>
  <c r="T226" i="48" s="1"/>
  <c r="T232" i="48" s="1"/>
  <c r="T238" i="48" s="1"/>
  <c r="T244" i="48" s="1"/>
  <c r="T250" i="48" s="1"/>
  <c r="T256" i="48" s="1"/>
  <c r="T262" i="48" s="1"/>
  <c r="T268" i="48" s="1"/>
  <c r="T274" i="48" s="1"/>
  <c r="T280" i="48" s="1"/>
  <c r="T286" i="48" s="1"/>
  <c r="T292" i="48" s="1"/>
  <c r="P25" i="48" l="1"/>
  <c r="T23" i="48"/>
  <c r="O25" i="48"/>
  <c r="T30" i="48" s="1"/>
  <c r="Q25" i="48"/>
  <c r="K31" i="48"/>
  <c r="AB20" i="48"/>
  <c r="Z19" i="48"/>
  <c r="Y20" i="48"/>
  <c r="AA13" i="48"/>
  <c r="AB16" i="48"/>
  <c r="O19" i="48"/>
  <c r="T24" i="48" s="1"/>
  <c r="O13" i="48"/>
  <c r="Y9" i="48"/>
  <c r="AB10" i="48"/>
  <c r="AA10" i="48"/>
  <c r="Y13" i="48"/>
  <c r="Z13" i="48"/>
  <c r="AB14" i="48"/>
  <c r="D4" i="48"/>
  <c r="F3" i="48"/>
  <c r="O7" i="48"/>
  <c r="V4" i="48"/>
  <c r="V10" i="48" s="1"/>
  <c r="V16" i="48" s="1"/>
  <c r="V22" i="48" s="1"/>
  <c r="V28" i="48" s="1"/>
  <c r="V34" i="48" s="1"/>
  <c r="V40" i="48" s="1"/>
  <c r="V46" i="48" s="1"/>
  <c r="V52" i="48" s="1"/>
  <c r="V58" i="48" s="1"/>
  <c r="V64" i="48" s="1"/>
  <c r="V70" i="48" s="1"/>
  <c r="V76" i="48" s="1"/>
  <c r="V82" i="48" s="1"/>
  <c r="V88" i="48" s="1"/>
  <c r="V94" i="48" s="1"/>
  <c r="V100" i="48" s="1"/>
  <c r="V106" i="48" s="1"/>
  <c r="V112" i="48" s="1"/>
  <c r="V118" i="48" s="1"/>
  <c r="V124" i="48" s="1"/>
  <c r="V130" i="48" s="1"/>
  <c r="V136" i="48" s="1"/>
  <c r="V142" i="48" s="1"/>
  <c r="V148" i="48" s="1"/>
  <c r="V154" i="48" s="1"/>
  <c r="V160" i="48" s="1"/>
  <c r="V166" i="48" s="1"/>
  <c r="V172" i="48" s="1"/>
  <c r="V178" i="48" s="1"/>
  <c r="V184" i="48" s="1"/>
  <c r="V190" i="48" s="1"/>
  <c r="V196" i="48" s="1"/>
  <c r="V202" i="48" s="1"/>
  <c r="V208" i="48" s="1"/>
  <c r="V214" i="48" s="1"/>
  <c r="V220" i="48" s="1"/>
  <c r="V226" i="48" s="1"/>
  <c r="V232" i="48" s="1"/>
  <c r="V238" i="48" s="1"/>
  <c r="V244" i="48" s="1"/>
  <c r="V250" i="48" s="1"/>
  <c r="V256" i="48" s="1"/>
  <c r="V262" i="48" s="1"/>
  <c r="V268" i="48" s="1"/>
  <c r="V274" i="48" s="1"/>
  <c r="V280" i="48" s="1"/>
  <c r="V286" i="48" s="1"/>
  <c r="V292" i="48" s="1"/>
  <c r="V8" i="48"/>
  <c r="V14" i="48" s="1"/>
  <c r="V20" i="48" s="1"/>
  <c r="V26" i="48" s="1"/>
  <c r="V32" i="48" s="1"/>
  <c r="V38" i="48" s="1"/>
  <c r="V44" i="48" s="1"/>
  <c r="V50" i="48" s="1"/>
  <c r="V56" i="48" s="1"/>
  <c r="V62" i="48" s="1"/>
  <c r="V68" i="48" s="1"/>
  <c r="V74" i="48" s="1"/>
  <c r="V80" i="48" s="1"/>
  <c r="V86" i="48" s="1"/>
  <c r="V92" i="48" s="1"/>
  <c r="V98" i="48" s="1"/>
  <c r="V104" i="48" s="1"/>
  <c r="V110" i="48" s="1"/>
  <c r="V116" i="48" s="1"/>
  <c r="V122" i="48" s="1"/>
  <c r="V128" i="48" s="1"/>
  <c r="V134" i="48" s="1"/>
  <c r="V140" i="48" s="1"/>
  <c r="V146" i="48" s="1"/>
  <c r="V152" i="48" s="1"/>
  <c r="V158" i="48" s="1"/>
  <c r="V164" i="48" s="1"/>
  <c r="V170" i="48" s="1"/>
  <c r="V176" i="48" s="1"/>
  <c r="V182" i="48" s="1"/>
  <c r="V188" i="48" s="1"/>
  <c r="V194" i="48" s="1"/>
  <c r="V200" i="48" s="1"/>
  <c r="V206" i="48" s="1"/>
  <c r="V212" i="48" s="1"/>
  <c r="V218" i="48" s="1"/>
  <c r="V224" i="48" s="1"/>
  <c r="V230" i="48" s="1"/>
  <c r="V236" i="48" s="1"/>
  <c r="V242" i="48" s="1"/>
  <c r="V248" i="48" s="1"/>
  <c r="V254" i="48" s="1"/>
  <c r="V260" i="48" s="1"/>
  <c r="V266" i="48" s="1"/>
  <c r="V272" i="48" s="1"/>
  <c r="V278" i="48" s="1"/>
  <c r="V284" i="48" s="1"/>
  <c r="V290" i="48" s="1"/>
  <c r="V9" i="48"/>
  <c r="V15" i="48" s="1"/>
  <c r="V21" i="48" s="1"/>
  <c r="V27" i="48" s="1"/>
  <c r="V33" i="48" s="1"/>
  <c r="V39" i="48" s="1"/>
  <c r="V45" i="48" s="1"/>
  <c r="V51" i="48" s="1"/>
  <c r="V57" i="48" s="1"/>
  <c r="V63" i="48" s="1"/>
  <c r="V69" i="48" s="1"/>
  <c r="V75" i="48" s="1"/>
  <c r="V81" i="48" s="1"/>
  <c r="V87" i="48" s="1"/>
  <c r="V93" i="48" s="1"/>
  <c r="V99" i="48" s="1"/>
  <c r="V105" i="48" s="1"/>
  <c r="V111" i="48" s="1"/>
  <c r="V117" i="48" s="1"/>
  <c r="V123" i="48" s="1"/>
  <c r="V129" i="48" s="1"/>
  <c r="V135" i="48" s="1"/>
  <c r="V141" i="48" s="1"/>
  <c r="V147" i="48" s="1"/>
  <c r="V153" i="48" s="1"/>
  <c r="V159" i="48" s="1"/>
  <c r="V165" i="48" s="1"/>
  <c r="V171" i="48" s="1"/>
  <c r="V177" i="48" s="1"/>
  <c r="V183" i="48" s="1"/>
  <c r="V189" i="48" s="1"/>
  <c r="V195" i="48" s="1"/>
  <c r="V201" i="48" s="1"/>
  <c r="V207" i="48" s="1"/>
  <c r="V213" i="48" s="1"/>
  <c r="V219" i="48" s="1"/>
  <c r="V225" i="48" s="1"/>
  <c r="V231" i="48" s="1"/>
  <c r="V237" i="48" s="1"/>
  <c r="V243" i="48" s="1"/>
  <c r="V249" i="48" s="1"/>
  <c r="V255" i="48" s="1"/>
  <c r="V261" i="48" s="1"/>
  <c r="V267" i="48" s="1"/>
  <c r="V273" i="48" s="1"/>
  <c r="V279" i="48" s="1"/>
  <c r="V285" i="48" s="1"/>
  <c r="V291" i="48" s="1"/>
  <c r="U9" i="48"/>
  <c r="U15" i="48" s="1"/>
  <c r="U21" i="48" s="1"/>
  <c r="U27" i="48" s="1"/>
  <c r="U33" i="48" s="1"/>
  <c r="U39" i="48" s="1"/>
  <c r="U45" i="48" s="1"/>
  <c r="U51" i="48" s="1"/>
  <c r="U57" i="48" s="1"/>
  <c r="U63" i="48" s="1"/>
  <c r="U69" i="48" s="1"/>
  <c r="U75" i="48" s="1"/>
  <c r="U81" i="48" s="1"/>
  <c r="U87" i="48" s="1"/>
  <c r="U93" i="48" s="1"/>
  <c r="U99" i="48" s="1"/>
  <c r="U105" i="48" s="1"/>
  <c r="U111" i="48" s="1"/>
  <c r="U117" i="48" s="1"/>
  <c r="U123" i="48" s="1"/>
  <c r="U129" i="48" s="1"/>
  <c r="U135" i="48" s="1"/>
  <c r="U141" i="48" s="1"/>
  <c r="U147" i="48" s="1"/>
  <c r="U153" i="48" s="1"/>
  <c r="U159" i="48" s="1"/>
  <c r="U165" i="48" s="1"/>
  <c r="U171" i="48" s="1"/>
  <c r="U177" i="48" s="1"/>
  <c r="U183" i="48" s="1"/>
  <c r="U189" i="48" s="1"/>
  <c r="U195" i="48" s="1"/>
  <c r="U201" i="48" s="1"/>
  <c r="U207" i="48" s="1"/>
  <c r="U213" i="48" s="1"/>
  <c r="U219" i="48" s="1"/>
  <c r="U225" i="48" s="1"/>
  <c r="U231" i="48" s="1"/>
  <c r="U237" i="48" s="1"/>
  <c r="U243" i="48" s="1"/>
  <c r="U249" i="48" s="1"/>
  <c r="U255" i="48" s="1"/>
  <c r="U261" i="48" s="1"/>
  <c r="U267" i="48" s="1"/>
  <c r="U273" i="48" s="1"/>
  <c r="U279" i="48" s="1"/>
  <c r="U285" i="48" s="1"/>
  <c r="U291" i="48" s="1"/>
  <c r="W7" i="48"/>
  <c r="W13" i="48" s="1"/>
  <c r="W19" i="48" s="1"/>
  <c r="W25" i="48" s="1"/>
  <c r="W31" i="48" s="1"/>
  <c r="W37" i="48" s="1"/>
  <c r="W43" i="48" s="1"/>
  <c r="W49" i="48" s="1"/>
  <c r="W55" i="48" s="1"/>
  <c r="W61" i="48" s="1"/>
  <c r="W67" i="48" s="1"/>
  <c r="W73" i="48" s="1"/>
  <c r="W79" i="48" s="1"/>
  <c r="W85" i="48" s="1"/>
  <c r="W91" i="48" s="1"/>
  <c r="W97" i="48" s="1"/>
  <c r="W103" i="48" s="1"/>
  <c r="W109" i="48" s="1"/>
  <c r="W115" i="48" s="1"/>
  <c r="W121" i="48" s="1"/>
  <c r="W127" i="48" s="1"/>
  <c r="W133" i="48" s="1"/>
  <c r="W139" i="48" s="1"/>
  <c r="W145" i="48" s="1"/>
  <c r="W151" i="48" s="1"/>
  <c r="W157" i="48" s="1"/>
  <c r="W163" i="48" s="1"/>
  <c r="W169" i="48" s="1"/>
  <c r="W175" i="48" s="1"/>
  <c r="W181" i="48" s="1"/>
  <c r="W187" i="48" s="1"/>
  <c r="W193" i="48" s="1"/>
  <c r="W199" i="48" s="1"/>
  <c r="W205" i="48" s="1"/>
  <c r="W211" i="48" s="1"/>
  <c r="W217" i="48" s="1"/>
  <c r="W223" i="48" s="1"/>
  <c r="W229" i="48" s="1"/>
  <c r="W235" i="48" s="1"/>
  <c r="W241" i="48" s="1"/>
  <c r="W247" i="48" s="1"/>
  <c r="W253" i="48" s="1"/>
  <c r="W259" i="48" s="1"/>
  <c r="W265" i="48" s="1"/>
  <c r="W271" i="48" s="1"/>
  <c r="W277" i="48" s="1"/>
  <c r="W283" i="48" s="1"/>
  <c r="W289" i="48" s="1"/>
  <c r="W4" i="48"/>
  <c r="W10" i="48" s="1"/>
  <c r="W16" i="48" s="1"/>
  <c r="W22" i="48" s="1"/>
  <c r="W28" i="48" s="1"/>
  <c r="W34" i="48" s="1"/>
  <c r="W40" i="48" s="1"/>
  <c r="W46" i="48" s="1"/>
  <c r="W52" i="48" s="1"/>
  <c r="W58" i="48" s="1"/>
  <c r="W64" i="48" s="1"/>
  <c r="W70" i="48" s="1"/>
  <c r="W76" i="48" s="1"/>
  <c r="W82" i="48" s="1"/>
  <c r="W88" i="48" s="1"/>
  <c r="W94" i="48" s="1"/>
  <c r="W100" i="48" s="1"/>
  <c r="W106" i="48" s="1"/>
  <c r="W112" i="48" s="1"/>
  <c r="W118" i="48" s="1"/>
  <c r="W124" i="48" s="1"/>
  <c r="W130" i="48" s="1"/>
  <c r="W136" i="48" s="1"/>
  <c r="W142" i="48" s="1"/>
  <c r="W148" i="48" s="1"/>
  <c r="W154" i="48" s="1"/>
  <c r="W160" i="48" s="1"/>
  <c r="W166" i="48" s="1"/>
  <c r="W172" i="48" s="1"/>
  <c r="W178" i="48" s="1"/>
  <c r="W184" i="48" s="1"/>
  <c r="W190" i="48" s="1"/>
  <c r="W196" i="48" s="1"/>
  <c r="W202" i="48" s="1"/>
  <c r="W208" i="48" s="1"/>
  <c r="W214" i="48" s="1"/>
  <c r="W220" i="48" s="1"/>
  <c r="W226" i="48" s="1"/>
  <c r="W232" i="48" s="1"/>
  <c r="W238" i="48" s="1"/>
  <c r="W244" i="48" s="1"/>
  <c r="W250" i="48" s="1"/>
  <c r="W256" i="48" s="1"/>
  <c r="W262" i="48" s="1"/>
  <c r="W268" i="48" s="1"/>
  <c r="W274" i="48" s="1"/>
  <c r="W280" i="48" s="1"/>
  <c r="W286" i="48" s="1"/>
  <c r="W292" i="48" s="1"/>
  <c r="D5" i="48" l="1"/>
  <c r="D6" i="48" s="1"/>
  <c r="D7" i="48" s="1"/>
  <c r="D8" i="48" s="1"/>
  <c r="D9" i="48" s="1"/>
  <c r="D10" i="48" s="1"/>
  <c r="D11" i="48" s="1"/>
  <c r="D12" i="48" s="1"/>
  <c r="D13" i="48" s="1"/>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D102" i="48" s="1"/>
  <c r="D103" i="48" s="1"/>
  <c r="D104" i="48" s="1"/>
  <c r="D105" i="48" s="1"/>
  <c r="D106" i="48" s="1"/>
  <c r="D107" i="48" s="1"/>
  <c r="D108" i="48" s="1"/>
  <c r="D109" i="48" s="1"/>
  <c r="D110" i="48" s="1"/>
  <c r="D111" i="48" s="1"/>
  <c r="D112" i="48" s="1"/>
  <c r="D113" i="48" s="1"/>
  <c r="D114" i="48" s="1"/>
  <c r="D115" i="48" s="1"/>
  <c r="D116" i="48" s="1"/>
  <c r="D117" i="48" s="1"/>
  <c r="D118" i="48" s="1"/>
  <c r="D119" i="48" s="1"/>
  <c r="D120" i="48" s="1"/>
  <c r="D121" i="48" s="1"/>
  <c r="D122" i="48" s="1"/>
  <c r="D123" i="48" s="1"/>
  <c r="D124" i="48" s="1"/>
  <c r="D125" i="48" s="1"/>
  <c r="D126" i="48" s="1"/>
  <c r="D127" i="48" s="1"/>
  <c r="D128" i="48" s="1"/>
  <c r="D129" i="48" s="1"/>
  <c r="D130" i="48" s="1"/>
  <c r="D131" i="48" s="1"/>
  <c r="D132" i="48" s="1"/>
  <c r="D133" i="48" s="1"/>
  <c r="D134" i="48" s="1"/>
  <c r="D135" i="48" s="1"/>
  <c r="D136" i="48" s="1"/>
  <c r="D137" i="48" s="1"/>
  <c r="D138" i="48" s="1"/>
  <c r="D139" i="48" s="1"/>
  <c r="D140" i="48" s="1"/>
  <c r="D141" i="48" s="1"/>
  <c r="D142" i="48" s="1"/>
  <c r="D143" i="48" s="1"/>
  <c r="D144" i="48" s="1"/>
  <c r="D145" i="48" s="1"/>
  <c r="D146" i="48" s="1"/>
  <c r="D147" i="48" s="1"/>
  <c r="D148" i="48" s="1"/>
  <c r="D149" i="48" s="1"/>
  <c r="D150" i="48" s="1"/>
  <c r="D151" i="48" s="1"/>
  <c r="D152" i="48" s="1"/>
  <c r="D153" i="48" s="1"/>
  <c r="D154" i="48" s="1"/>
  <c r="D155" i="48" s="1"/>
  <c r="D156" i="48" s="1"/>
  <c r="D157" i="48" s="1"/>
  <c r="D158" i="48" s="1"/>
  <c r="D159" i="48" s="1"/>
  <c r="D160" i="48" s="1"/>
  <c r="D161" i="48" s="1"/>
  <c r="D162" i="48" s="1"/>
  <c r="D163" i="48" s="1"/>
  <c r="D164" i="48" s="1"/>
  <c r="D165" i="48" s="1"/>
  <c r="D166" i="48" s="1"/>
  <c r="D167" i="48" s="1"/>
  <c r="D168" i="48" s="1"/>
  <c r="D169" i="48" s="1"/>
  <c r="D170" i="48" s="1"/>
  <c r="D171" i="48" s="1"/>
  <c r="D172" i="48" s="1"/>
  <c r="D173" i="48" s="1"/>
  <c r="D174" i="48" s="1"/>
  <c r="D175" i="48" s="1"/>
  <c r="D176" i="48" s="1"/>
  <c r="D177" i="48" s="1"/>
  <c r="D178" i="48" s="1"/>
  <c r="D179" i="48" s="1"/>
  <c r="D180" i="48" s="1"/>
  <c r="D181" i="48" s="1"/>
  <c r="D182" i="48" s="1"/>
  <c r="D183" i="48" s="1"/>
  <c r="D184" i="48" s="1"/>
  <c r="D185" i="48" s="1"/>
  <c r="D186" i="48" s="1"/>
  <c r="D187" i="48" s="1"/>
  <c r="D188" i="48" s="1"/>
  <c r="D189" i="48" s="1"/>
  <c r="D190" i="48" s="1"/>
  <c r="D191" i="48" s="1"/>
  <c r="D192" i="48" s="1"/>
  <c r="D193" i="48" s="1"/>
  <c r="D194" i="48" s="1"/>
  <c r="D195" i="48" s="1"/>
  <c r="D196" i="48" s="1"/>
  <c r="D197" i="48" s="1"/>
  <c r="D198" i="48" s="1"/>
  <c r="D199" i="48" s="1"/>
  <c r="D200" i="48" s="1"/>
  <c r="D201" i="48" s="1"/>
  <c r="D202" i="48" s="1"/>
  <c r="D203" i="48" s="1"/>
  <c r="D204" i="48" s="1"/>
  <c r="D205" i="48" s="1"/>
  <c r="D206" i="48" s="1"/>
  <c r="D207" i="48" s="1"/>
  <c r="D208" i="48" s="1"/>
  <c r="D209" i="48" s="1"/>
  <c r="D210" i="48" s="1"/>
  <c r="D211" i="48" s="1"/>
  <c r="D212" i="48" s="1"/>
  <c r="D213" i="48" s="1"/>
  <c r="D214" i="48" s="1"/>
  <c r="D215" i="48" s="1"/>
  <c r="D216" i="48" s="1"/>
  <c r="D217" i="48" s="1"/>
  <c r="D218" i="48" s="1"/>
  <c r="D219" i="48" s="1"/>
  <c r="D220" i="48" s="1"/>
  <c r="D221" i="48" s="1"/>
  <c r="D222" i="48" s="1"/>
  <c r="D223" i="48" s="1"/>
  <c r="D224" i="48" s="1"/>
  <c r="D225" i="48" s="1"/>
  <c r="D226" i="48" s="1"/>
  <c r="D227" i="48" s="1"/>
  <c r="D228" i="48" s="1"/>
  <c r="D229" i="48" s="1"/>
  <c r="D230" i="48" s="1"/>
  <c r="D231" i="48" s="1"/>
  <c r="D232" i="48" s="1"/>
  <c r="D233" i="48" s="1"/>
  <c r="D234" i="48" s="1"/>
  <c r="D235" i="48" s="1"/>
  <c r="D236" i="48" s="1"/>
  <c r="D237" i="48" s="1"/>
  <c r="D238" i="48" s="1"/>
  <c r="D239" i="48" s="1"/>
  <c r="D240" i="48" s="1"/>
  <c r="D241" i="48" s="1"/>
  <c r="D242" i="48" s="1"/>
  <c r="D243" i="48" s="1"/>
  <c r="D244" i="48" s="1"/>
  <c r="D245" i="48" s="1"/>
  <c r="D246" i="48" s="1"/>
  <c r="D247" i="48" s="1"/>
  <c r="D248" i="48" s="1"/>
  <c r="D249" i="48" s="1"/>
  <c r="D250" i="48" s="1"/>
  <c r="D251" i="48" s="1"/>
  <c r="D252" i="48" s="1"/>
  <c r="D253" i="48" s="1"/>
  <c r="D254" i="48" s="1"/>
  <c r="D255" i="48" s="1"/>
  <c r="D256" i="48" s="1"/>
  <c r="D257" i="48" s="1"/>
  <c r="D258" i="48" s="1"/>
  <c r="D259" i="48" s="1"/>
  <c r="D260" i="48" s="1"/>
  <c r="D261" i="48" s="1"/>
  <c r="D262" i="48" s="1"/>
  <c r="D263" i="48" s="1"/>
  <c r="D264" i="48" s="1"/>
  <c r="D265" i="48" s="1"/>
  <c r="D266" i="48" s="1"/>
  <c r="D267" i="48" s="1"/>
  <c r="D268" i="48" s="1"/>
  <c r="D269" i="48" s="1"/>
  <c r="D270" i="48" s="1"/>
  <c r="D271" i="48" s="1"/>
  <c r="D272" i="48" s="1"/>
  <c r="D273" i="48" s="1"/>
  <c r="D274" i="48" s="1"/>
  <c r="D275" i="48" s="1"/>
  <c r="D276" i="48" s="1"/>
  <c r="D277" i="48" s="1"/>
  <c r="D278" i="48" s="1"/>
  <c r="D279" i="48" s="1"/>
  <c r="D280" i="48" s="1"/>
  <c r="D281" i="48" s="1"/>
  <c r="D282" i="48" s="1"/>
  <c r="D283" i="48" s="1"/>
  <c r="D284" i="48" s="1"/>
  <c r="D285" i="48" s="1"/>
  <c r="D286" i="48" s="1"/>
  <c r="D287" i="48" s="1"/>
  <c r="D288" i="48" s="1"/>
  <c r="D289" i="48" s="1"/>
  <c r="D290" i="48" s="1"/>
  <c r="D291" i="48" s="1"/>
  <c r="D292" i="48" s="1"/>
  <c r="D293" i="48" s="1"/>
  <c r="D294" i="48" s="1"/>
  <c r="D295" i="48" s="1"/>
  <c r="D296" i="48" s="1"/>
  <c r="D297" i="48" s="1"/>
  <c r="D298" i="48" s="1"/>
  <c r="D299" i="48" s="1"/>
  <c r="D300" i="48" s="1"/>
  <c r="D301" i="48" s="1"/>
  <c r="D302" i="48" s="1"/>
  <c r="D303" i="48" s="1"/>
  <c r="D304" i="48" s="1"/>
  <c r="D305" i="48" s="1"/>
  <c r="D306" i="48" s="1"/>
  <c r="D307" i="48" s="1"/>
  <c r="D308" i="48" s="1"/>
  <c r="D309" i="48" s="1"/>
  <c r="D310" i="48" s="1"/>
  <c r="D311" i="48" s="1"/>
  <c r="D312" i="48" s="1"/>
  <c r="D313" i="48" s="1"/>
  <c r="D314" i="48" s="1"/>
  <c r="D315" i="48" s="1"/>
  <c r="D316" i="48" s="1"/>
  <c r="D317" i="48" s="1"/>
  <c r="D318" i="48" s="1"/>
  <c r="D319" i="48" s="1"/>
  <c r="D320" i="48" s="1"/>
  <c r="D321" i="48" s="1"/>
  <c r="D322" i="48" s="1"/>
  <c r="D323" i="48" s="1"/>
  <c r="D324" i="48" s="1"/>
  <c r="D325" i="48" s="1"/>
  <c r="D326" i="48" s="1"/>
  <c r="D327" i="48" s="1"/>
  <c r="D328" i="48" s="1"/>
  <c r="D329" i="48" s="1"/>
  <c r="D330" i="48" s="1"/>
  <c r="D331" i="48" s="1"/>
  <c r="D332" i="48" s="1"/>
  <c r="D333" i="48" s="1"/>
  <c r="D334" i="48" s="1"/>
  <c r="D335" i="48" s="1"/>
  <c r="D336" i="48" s="1"/>
  <c r="D337" i="48" s="1"/>
  <c r="D338" i="48" s="1"/>
  <c r="D339" i="48" s="1"/>
  <c r="D340" i="48" s="1"/>
  <c r="D341" i="48" s="1"/>
  <c r="D342" i="48" s="1"/>
  <c r="D343" i="48" s="1"/>
  <c r="D344" i="48" s="1"/>
  <c r="D345" i="48" s="1"/>
  <c r="D346" i="48" s="1"/>
  <c r="D347" i="48" s="1"/>
  <c r="D348" i="48" s="1"/>
  <c r="D349" i="48" s="1"/>
  <c r="D350" i="48" s="1"/>
  <c r="D351" i="48" s="1"/>
  <c r="D352" i="48" s="1"/>
  <c r="D353" i="48" s="1"/>
  <c r="D354" i="48" s="1"/>
  <c r="D355" i="48" s="1"/>
  <c r="D356" i="48" s="1"/>
  <c r="D357" i="48" s="1"/>
  <c r="D358" i="48" s="1"/>
  <c r="D359" i="48" s="1"/>
  <c r="D360" i="48" s="1"/>
  <c r="D361" i="48" s="1"/>
  <c r="D362" i="48" s="1"/>
  <c r="D363" i="48" s="1"/>
  <c r="D364" i="48" s="1"/>
  <c r="D365" i="48" s="1"/>
  <c r="D366" i="48" s="1"/>
  <c r="D367" i="48" s="1"/>
  <c r="D368" i="48" s="1"/>
  <c r="F4" i="48"/>
  <c r="F6" i="48"/>
  <c r="F17" i="48"/>
  <c r="F8" i="48"/>
  <c r="F13" i="48"/>
  <c r="F14" i="48"/>
  <c r="F21" i="48"/>
  <c r="F10" i="48"/>
  <c r="F11" i="48"/>
  <c r="F16" i="48"/>
  <c r="F23" i="48"/>
  <c r="F26" i="48"/>
  <c r="F30" i="48"/>
  <c r="F38" i="48"/>
  <c r="F42" i="48"/>
  <c r="F52" i="48"/>
  <c r="F60" i="48"/>
  <c r="F64" i="48"/>
  <c r="F68" i="48"/>
  <c r="F80" i="48"/>
  <c r="F84" i="48"/>
  <c r="F96" i="48"/>
  <c r="F100" i="48"/>
  <c r="F27" i="48"/>
  <c r="F31" i="48"/>
  <c r="F35" i="48"/>
  <c r="F43" i="48"/>
  <c r="F47" i="48"/>
  <c r="F49" i="48"/>
  <c r="F57" i="48"/>
  <c r="F61" i="48"/>
  <c r="F65" i="48"/>
  <c r="F73" i="48"/>
  <c r="F77" i="48"/>
  <c r="F81" i="48"/>
  <c r="F93" i="48"/>
  <c r="F97" i="48"/>
  <c r="F15" i="48"/>
  <c r="F20" i="48"/>
  <c r="F22" i="48"/>
  <c r="F32" i="48"/>
  <c r="F36" i="48"/>
  <c r="F40" i="48"/>
  <c r="F45" i="48"/>
  <c r="F46" i="48"/>
  <c r="F55" i="48"/>
  <c r="F71" i="48"/>
  <c r="F79" i="48"/>
  <c r="F87" i="48"/>
  <c r="F54" i="48"/>
  <c r="F70" i="48"/>
  <c r="F86" i="48"/>
  <c r="F18" i="48"/>
  <c r="F37" i="48"/>
  <c r="F44" i="48"/>
  <c r="F58" i="48"/>
  <c r="F66" i="48"/>
  <c r="F74" i="48"/>
  <c r="F90" i="48"/>
  <c r="F98" i="48"/>
  <c r="F59" i="48"/>
  <c r="F48" i="48"/>
  <c r="F62" i="48"/>
  <c r="F78" i="48"/>
  <c r="F24" i="48"/>
  <c r="F41" i="48"/>
  <c r="F51" i="48"/>
  <c r="F75" i="48"/>
  <c r="F83" i="48"/>
  <c r="F91" i="48"/>
  <c r="K37" i="48"/>
  <c r="F5" i="48"/>
  <c r="N31" i="48"/>
  <c r="Y26" i="48"/>
  <c r="AA28" i="48"/>
  <c r="Z25" i="48"/>
  <c r="Z26" i="48"/>
  <c r="Y28" i="48"/>
  <c r="Y30" i="48"/>
  <c r="Y29" i="48"/>
  <c r="AA25" i="48"/>
  <c r="AB28" i="48"/>
  <c r="AB25" i="48"/>
  <c r="Y25" i="48"/>
  <c r="Y27" i="48"/>
  <c r="AB26" i="48"/>
  <c r="P31" i="48"/>
  <c r="T29" i="48"/>
  <c r="F7" i="48"/>
  <c r="T35" i="48" l="1"/>
  <c r="P37" i="48"/>
  <c r="K43" i="48"/>
  <c r="N37" i="48"/>
  <c r="F89" i="48"/>
  <c r="F92" i="48"/>
  <c r="F76" i="48"/>
  <c r="O31" i="48"/>
  <c r="T36" i="48" s="1"/>
  <c r="Q31" i="48"/>
  <c r="F99" i="48"/>
  <c r="F67" i="48"/>
  <c r="F94" i="48"/>
  <c r="F29" i="48"/>
  <c r="F82" i="48"/>
  <c r="F50" i="48"/>
  <c r="F102" i="48"/>
  <c r="F95" i="48"/>
  <c r="F63" i="48"/>
  <c r="F33" i="48"/>
  <c r="F28" i="48"/>
  <c r="F101" i="48"/>
  <c r="F85" i="48"/>
  <c r="F69" i="48"/>
  <c r="F53" i="48"/>
  <c r="F39" i="48"/>
  <c r="F12" i="48"/>
  <c r="F88" i="48"/>
  <c r="F72" i="48"/>
  <c r="F56" i="48"/>
  <c r="F34" i="48"/>
  <c r="F19" i="48"/>
  <c r="F25" i="48"/>
  <c r="F9" i="48"/>
  <c r="K49" i="48" l="1"/>
  <c r="N43" i="48"/>
  <c r="P43" i="48"/>
  <c r="T41" i="48"/>
  <c r="AB31" i="48"/>
  <c r="Z31" i="48"/>
  <c r="AB32" i="48"/>
  <c r="Y32" i="48"/>
  <c r="Y35" i="48"/>
  <c r="Z32" i="48"/>
  <c r="Y36" i="48"/>
  <c r="Y34" i="48"/>
  <c r="AB34" i="48"/>
  <c r="AA31" i="48"/>
  <c r="AA34" i="48"/>
  <c r="Y31" i="48"/>
  <c r="Y33" i="48"/>
  <c r="Q37" i="48"/>
  <c r="O37" i="48"/>
  <c r="T42" i="48" s="1"/>
  <c r="Q43" i="48" l="1"/>
  <c r="O43" i="48"/>
  <c r="T48" i="48" s="1"/>
  <c r="K55" i="48"/>
  <c r="N49" i="48"/>
  <c r="Y38" i="48"/>
  <c r="AA40" i="48"/>
  <c r="Z37" i="48"/>
  <c r="Y40" i="48"/>
  <c r="AB38" i="48"/>
  <c r="Y42" i="48"/>
  <c r="Y41" i="48"/>
  <c r="Z38" i="48"/>
  <c r="AB40" i="48"/>
  <c r="AA37" i="48"/>
  <c r="Y39" i="48"/>
  <c r="AB37" i="48"/>
  <c r="Y37" i="48"/>
  <c r="T47" i="48"/>
  <c r="P49" i="48"/>
  <c r="N55" i="48"/>
  <c r="Q55" i="48" l="1"/>
  <c r="O55" i="48"/>
  <c r="T60" i="48" s="1"/>
  <c r="K61" i="48"/>
  <c r="T53" i="48"/>
  <c r="P55" i="48"/>
  <c r="Q49" i="48"/>
  <c r="O49" i="48"/>
  <c r="T54" i="48" s="1"/>
  <c r="AA46" i="48"/>
  <c r="AB43" i="48"/>
  <c r="Y46" i="48"/>
  <c r="AB44" i="48"/>
  <c r="Z43" i="48"/>
  <c r="Y44" i="48"/>
  <c r="Y47" i="48"/>
  <c r="Z44" i="48"/>
  <c r="Y43" i="48"/>
  <c r="Y45" i="48"/>
  <c r="AA43" i="48"/>
  <c r="Y48" i="48"/>
  <c r="AB46" i="48"/>
  <c r="Z50" i="48" l="1"/>
  <c r="AB49" i="48"/>
  <c r="Y52" i="48"/>
  <c r="Y50" i="48"/>
  <c r="AA52" i="48"/>
  <c r="AB52" i="48"/>
  <c r="Z49" i="48"/>
  <c r="AB50" i="48"/>
  <c r="Y54" i="48"/>
  <c r="Y49" i="48"/>
  <c r="Y51" i="48"/>
  <c r="Y53" i="48"/>
  <c r="AA49" i="48"/>
  <c r="T59" i="48"/>
  <c r="P61" i="48"/>
  <c r="K67" i="48"/>
  <c r="N61" i="48"/>
  <c r="AB58" i="48"/>
  <c r="AA55" i="48"/>
  <c r="Y55" i="48"/>
  <c r="Y56" i="48"/>
  <c r="AA58" i="48"/>
  <c r="Z55" i="48"/>
  <c r="Y59" i="48"/>
  <c r="AB56" i="48"/>
  <c r="Y60" i="48"/>
  <c r="Y57" i="48"/>
  <c r="Y58" i="48"/>
  <c r="AB55" i="48"/>
  <c r="Z56" i="48"/>
  <c r="T65" i="48" l="1"/>
  <c r="P67" i="48"/>
  <c r="K73" i="48"/>
  <c r="N67" i="48"/>
  <c r="N73" i="48"/>
  <c r="Q61" i="48"/>
  <c r="O61" i="48"/>
  <c r="T66" i="48" s="1"/>
  <c r="O73" i="48" l="1"/>
  <c r="T78" i="48" s="1"/>
  <c r="Q73" i="48"/>
  <c r="O67" i="48"/>
  <c r="T72" i="48" s="1"/>
  <c r="Q67" i="48"/>
  <c r="AA64" i="48"/>
  <c r="Z61" i="48"/>
  <c r="AB62" i="48"/>
  <c r="AB61" i="48"/>
  <c r="Y65" i="48"/>
  <c r="Y64" i="48"/>
  <c r="Y61" i="48"/>
  <c r="Z62" i="48"/>
  <c r="Y66" i="48"/>
  <c r="Y63" i="48"/>
  <c r="AB64" i="48"/>
  <c r="Y62" i="48"/>
  <c r="AA61" i="48"/>
  <c r="K79" i="48"/>
  <c r="T71" i="48"/>
  <c r="P73" i="48"/>
  <c r="AB70" i="48" l="1"/>
  <c r="AB67" i="48"/>
  <c r="Y67" i="48"/>
  <c r="Y70" i="48"/>
  <c r="AA70" i="48"/>
  <c r="AA67" i="48"/>
  <c r="AB68" i="48"/>
  <c r="Z67" i="48"/>
  <c r="Y71" i="48"/>
  <c r="Y69" i="48"/>
  <c r="Y68" i="48"/>
  <c r="Z68" i="48"/>
  <c r="Y72" i="48"/>
  <c r="T77" i="48"/>
  <c r="P79" i="48"/>
  <c r="K85" i="48"/>
  <c r="N79" i="48"/>
  <c r="Z74" i="48"/>
  <c r="Y78" i="48"/>
  <c r="AB76" i="48"/>
  <c r="AA73" i="48"/>
  <c r="Y76" i="48"/>
  <c r="Y73" i="48"/>
  <c r="AA76" i="48"/>
  <c r="AB73" i="48"/>
  <c r="Z73" i="48"/>
  <c r="Y74" i="48"/>
  <c r="Y75" i="48"/>
  <c r="Y77" i="48"/>
  <c r="AB74" i="48"/>
  <c r="T83" i="48" l="1"/>
  <c r="P85" i="48"/>
  <c r="K91" i="48"/>
  <c r="N85" i="48"/>
  <c r="Q79" i="48"/>
  <c r="O79" i="48"/>
  <c r="T84" i="48" s="1"/>
  <c r="Q85" i="48" l="1"/>
  <c r="O85" i="48"/>
  <c r="T90" i="48" s="1"/>
  <c r="K97" i="48"/>
  <c r="N91" i="48"/>
  <c r="T89" i="48"/>
  <c r="P91" i="48"/>
  <c r="AB79" i="48"/>
  <c r="Z79" i="48"/>
  <c r="Y83" i="48"/>
  <c r="Y79" i="48"/>
  <c r="Y82" i="48"/>
  <c r="AB80" i="48"/>
  <c r="Y84" i="48"/>
  <c r="AB82" i="48"/>
  <c r="Z80" i="48"/>
  <c r="AA82" i="48"/>
  <c r="Y81" i="48"/>
  <c r="AA79" i="48"/>
  <c r="Y80" i="48"/>
  <c r="O91" i="48" l="1"/>
  <c r="T96" i="48" s="1"/>
  <c r="Q91" i="48"/>
  <c r="K103" i="48"/>
  <c r="N97" i="48"/>
  <c r="T95" i="48"/>
  <c r="P97" i="48"/>
  <c r="AA88" i="48"/>
  <c r="AB85" i="48"/>
  <c r="AB86" i="48"/>
  <c r="Z85" i="48"/>
  <c r="Y89" i="48"/>
  <c r="Y85" i="48"/>
  <c r="Y88" i="48"/>
  <c r="Z86" i="48"/>
  <c r="AA85" i="48"/>
  <c r="Y87" i="48"/>
  <c r="Y90" i="48"/>
  <c r="Y86" i="48"/>
  <c r="AB88" i="48"/>
  <c r="Q97" i="48" l="1"/>
  <c r="O97" i="48"/>
  <c r="T102" i="48" s="1"/>
  <c r="K109" i="48"/>
  <c r="N103" i="48"/>
  <c r="P103" i="48"/>
  <c r="T101" i="48"/>
  <c r="AB94" i="48"/>
  <c r="Z92" i="48"/>
  <c r="Y93" i="48"/>
  <c r="Y91" i="48"/>
  <c r="AA94" i="48"/>
  <c r="AA91" i="48"/>
  <c r="AB92" i="48"/>
  <c r="Z91" i="48"/>
  <c r="Y92" i="48"/>
  <c r="Y96" i="48"/>
  <c r="AB91" i="48"/>
  <c r="Y94" i="48"/>
  <c r="Y95" i="48"/>
  <c r="K115" i="48" l="1"/>
  <c r="N109" i="48"/>
  <c r="Q103" i="48"/>
  <c r="O103" i="48"/>
  <c r="T108" i="48" s="1"/>
  <c r="T107" i="48"/>
  <c r="P109" i="48"/>
  <c r="AB98" i="48"/>
  <c r="Y102" i="48"/>
  <c r="AB97" i="48"/>
  <c r="Z98" i="48"/>
  <c r="Y98" i="48"/>
  <c r="Y100" i="48"/>
  <c r="AA100" i="48"/>
  <c r="Y101" i="48"/>
  <c r="Y97" i="48"/>
  <c r="AA97" i="48"/>
  <c r="Z97" i="48"/>
  <c r="Y99" i="48"/>
  <c r="AB100" i="48"/>
  <c r="AB104" i="48" l="1"/>
  <c r="AB103" i="48"/>
  <c r="Y107" i="48"/>
  <c r="Y105" i="48"/>
  <c r="Y104" i="48"/>
  <c r="Z104" i="48"/>
  <c r="Y108" i="48"/>
  <c r="AA106" i="48"/>
  <c r="AA103" i="48"/>
  <c r="Y106" i="48"/>
  <c r="Z103" i="48"/>
  <c r="Y103" i="48"/>
  <c r="AB106" i="48"/>
  <c r="T113" i="48"/>
  <c r="P115" i="48"/>
  <c r="O109" i="48"/>
  <c r="T114" i="48" s="1"/>
  <c r="Q109" i="48"/>
  <c r="K121" i="48"/>
  <c r="N115" i="48"/>
  <c r="O115" i="48" l="1"/>
  <c r="T120" i="48" s="1"/>
  <c r="Q115" i="48"/>
  <c r="T119" i="48"/>
  <c r="P121" i="48"/>
  <c r="K127" i="48"/>
  <c r="N121" i="48"/>
  <c r="AB109" i="48"/>
  <c r="AA109" i="48"/>
  <c r="AA112" i="48"/>
  <c r="Z109" i="48"/>
  <c r="Y113" i="48"/>
  <c r="Y110" i="48"/>
  <c r="Y109" i="48"/>
  <c r="AB112" i="48"/>
  <c r="Y111" i="48"/>
  <c r="AB110" i="48"/>
  <c r="Z110" i="48"/>
  <c r="Y112" i="48"/>
  <c r="Y114" i="48"/>
  <c r="T125" i="48" l="1"/>
  <c r="P127" i="48"/>
  <c r="Q121" i="48"/>
  <c r="O121" i="48"/>
  <c r="T126" i="48" s="1"/>
  <c r="AB118" i="48"/>
  <c r="Z116" i="48"/>
  <c r="AA118" i="48"/>
  <c r="AA115" i="48"/>
  <c r="Y120" i="48"/>
  <c r="Y116" i="48"/>
  <c r="AB115" i="48"/>
  <c r="Y119" i="48"/>
  <c r="Y118" i="48"/>
  <c r="AB116" i="48"/>
  <c r="Y117" i="48"/>
  <c r="Z115" i="48"/>
  <c r="Y115" i="48"/>
  <c r="K133" i="48"/>
  <c r="N127" i="48"/>
  <c r="O127" i="48" l="1"/>
  <c r="T132" i="48" s="1"/>
  <c r="Q127" i="48"/>
  <c r="AB124" i="48"/>
  <c r="AB121" i="48"/>
  <c r="Y123" i="48"/>
  <c r="Y122" i="48"/>
  <c r="AA121" i="48"/>
  <c r="Y121" i="48"/>
  <c r="AA124" i="48"/>
  <c r="Z121" i="48"/>
  <c r="Y125" i="48"/>
  <c r="Y124" i="48"/>
  <c r="AB122" i="48"/>
  <c r="Y126" i="48"/>
  <c r="Z122" i="48"/>
  <c r="K139" i="48"/>
  <c r="N133" i="48"/>
  <c r="T131" i="48"/>
  <c r="P133" i="48"/>
  <c r="K145" i="48" l="1"/>
  <c r="N139" i="48"/>
  <c r="T137" i="48"/>
  <c r="P139" i="48"/>
  <c r="AA130" i="48"/>
  <c r="AB127" i="48"/>
  <c r="AA127" i="48"/>
  <c r="Y130" i="48"/>
  <c r="AB130" i="48"/>
  <c r="Z127" i="48"/>
  <c r="Y131" i="48"/>
  <c r="Y128" i="48"/>
  <c r="Y129" i="48"/>
  <c r="AB128" i="48"/>
  <c r="Y132" i="48"/>
  <c r="Y127" i="48"/>
  <c r="Z128" i="48"/>
  <c r="O133" i="48"/>
  <c r="T138" i="48" s="1"/>
  <c r="Q133" i="48"/>
  <c r="T143" i="48" l="1"/>
  <c r="P145" i="48"/>
  <c r="AB133" i="48"/>
  <c r="AB134" i="48"/>
  <c r="Y135" i="48"/>
  <c r="Y133" i="48"/>
  <c r="AB136" i="48"/>
  <c r="AA133" i="48"/>
  <c r="Y134" i="48"/>
  <c r="Z134" i="48"/>
  <c r="Y136" i="48"/>
  <c r="Z133" i="48"/>
  <c r="Y138" i="48"/>
  <c r="Y137" i="48"/>
  <c r="AA136" i="48"/>
  <c r="O139" i="48"/>
  <c r="T144" i="48" s="1"/>
  <c r="Q139" i="48"/>
  <c r="K151" i="48"/>
  <c r="N145" i="48"/>
  <c r="O145" i="48" l="1"/>
  <c r="T150" i="48" s="1"/>
  <c r="Q145" i="48"/>
  <c r="K157" i="48"/>
  <c r="N151" i="48"/>
  <c r="T149" i="48"/>
  <c r="P151" i="48"/>
  <c r="AB142" i="48"/>
  <c r="AA139" i="48"/>
  <c r="Z140" i="48"/>
  <c r="Y139" i="48"/>
  <c r="AB139" i="48"/>
  <c r="Z139" i="48"/>
  <c r="Y142" i="48"/>
  <c r="AA142" i="48"/>
  <c r="Y144" i="48"/>
  <c r="Y143" i="48"/>
  <c r="Y140" i="48"/>
  <c r="Y141" i="48"/>
  <c r="AB140" i="48"/>
  <c r="AB148" i="48" l="1"/>
  <c r="Z146" i="48"/>
  <c r="AA148" i="48"/>
  <c r="Z145" i="48"/>
  <c r="AB145" i="48"/>
  <c r="Y150" i="48"/>
  <c r="Y149" i="48"/>
  <c r="Y148" i="48"/>
  <c r="Y147" i="48"/>
  <c r="AB146" i="48"/>
  <c r="Y145" i="48"/>
  <c r="AA145" i="48"/>
  <c r="Y146" i="48"/>
  <c r="O151" i="48"/>
  <c r="T156" i="48" s="1"/>
  <c r="Q151" i="48"/>
  <c r="K163" i="48"/>
  <c r="N157" i="48"/>
  <c r="T155" i="48"/>
  <c r="P157" i="48"/>
  <c r="P163" i="48" l="1"/>
  <c r="T161" i="48"/>
  <c r="K169" i="48"/>
  <c r="N163" i="48"/>
  <c r="Z152" i="48"/>
  <c r="Y156" i="48"/>
  <c r="AB152" i="48"/>
  <c r="Y151" i="48"/>
  <c r="Y154" i="48"/>
  <c r="AA151" i="48"/>
  <c r="AB154" i="48"/>
  <c r="Z151" i="48"/>
  <c r="Y153" i="48"/>
  <c r="Y152" i="48"/>
  <c r="AB151" i="48"/>
  <c r="Y155" i="48"/>
  <c r="AA154" i="48"/>
  <c r="Q157" i="48"/>
  <c r="O157" i="48"/>
  <c r="T162" i="48" s="1"/>
  <c r="Q163" i="48" l="1"/>
  <c r="O163" i="48"/>
  <c r="T168" i="48" s="1"/>
  <c r="K175" i="48"/>
  <c r="N169" i="48"/>
  <c r="Z158" i="48"/>
  <c r="Y162" i="48"/>
  <c r="Y161" i="48"/>
  <c r="AB160" i="48"/>
  <c r="AA157" i="48"/>
  <c r="Y158" i="48"/>
  <c r="Y159" i="48"/>
  <c r="AA160" i="48"/>
  <c r="AB157" i="48"/>
  <c r="AB158" i="48"/>
  <c r="Y160" i="48"/>
  <c r="Z157" i="48"/>
  <c r="Y157" i="48"/>
  <c r="T167" i="48"/>
  <c r="P169" i="48"/>
  <c r="O169" i="48" l="1"/>
  <c r="T174" i="48" s="1"/>
  <c r="Q169" i="48"/>
  <c r="T173" i="48"/>
  <c r="P175" i="48"/>
  <c r="K181" i="48"/>
  <c r="N175" i="48"/>
  <c r="AB164" i="48"/>
  <c r="Z163" i="48"/>
  <c r="Y163" i="48"/>
  <c r="Y165" i="48"/>
  <c r="Z164" i="48"/>
  <c r="Y168" i="48"/>
  <c r="Y167" i="48"/>
  <c r="AB166" i="48"/>
  <c r="AB163" i="48"/>
  <c r="Y164" i="48"/>
  <c r="Y166" i="48"/>
  <c r="AA163" i="48"/>
  <c r="AA166" i="48"/>
  <c r="O175" i="48" l="1"/>
  <c r="T180" i="48" s="1"/>
  <c r="Q175" i="48"/>
  <c r="AB172" i="48"/>
  <c r="AA169" i="48"/>
  <c r="AA172" i="48"/>
  <c r="Z169" i="48"/>
  <c r="Y173" i="48"/>
  <c r="Y172" i="48"/>
  <c r="Y171" i="48"/>
  <c r="AB170" i="48"/>
  <c r="Y174" i="48"/>
  <c r="Y169" i="48"/>
  <c r="AB169" i="48"/>
  <c r="Z170" i="48"/>
  <c r="Y170" i="48"/>
  <c r="T179" i="48"/>
  <c r="P181" i="48"/>
  <c r="K187" i="48"/>
  <c r="N181" i="48"/>
  <c r="Q181" i="48" l="1"/>
  <c r="O181" i="48"/>
  <c r="T186" i="48" s="1"/>
  <c r="K193" i="48"/>
  <c r="N187" i="48"/>
  <c r="AB178" i="48"/>
  <c r="Z176" i="48"/>
  <c r="Y176" i="48"/>
  <c r="Y178" i="48"/>
  <c r="AA178" i="48"/>
  <c r="AA175" i="48"/>
  <c r="AB175" i="48"/>
  <c r="Z175" i="48"/>
  <c r="Y177" i="48"/>
  <c r="Y175" i="48"/>
  <c r="AB176" i="48"/>
  <c r="Y180" i="48"/>
  <c r="Y179" i="48"/>
  <c r="P187" i="48"/>
  <c r="T185" i="48"/>
  <c r="Q187" i="48" l="1"/>
  <c r="O187" i="48"/>
  <c r="T192" i="48" s="1"/>
  <c r="K199" i="48"/>
  <c r="N193" i="48"/>
  <c r="T191" i="48"/>
  <c r="P193" i="48"/>
  <c r="Z182" i="48"/>
  <c r="Y186" i="48"/>
  <c r="Y185" i="48"/>
  <c r="AB184" i="48"/>
  <c r="AA181" i="48"/>
  <c r="Y181" i="48"/>
  <c r="Y183" i="48"/>
  <c r="AA184" i="48"/>
  <c r="Z181" i="48"/>
  <c r="Y182" i="48"/>
  <c r="AB181" i="48"/>
  <c r="AB182" i="48"/>
  <c r="Y184" i="48"/>
  <c r="K205" i="48" l="1"/>
  <c r="N199" i="48"/>
  <c r="T197" i="48"/>
  <c r="P199" i="48"/>
  <c r="Q193" i="48"/>
  <c r="O193" i="48"/>
  <c r="T198" i="48" s="1"/>
  <c r="AA190" i="48"/>
  <c r="Z187" i="48"/>
  <c r="Y191" i="48"/>
  <c r="Y189" i="48"/>
  <c r="Y187" i="48"/>
  <c r="AB188" i="48"/>
  <c r="Y192" i="48"/>
  <c r="AB190" i="48"/>
  <c r="Z188" i="48"/>
  <c r="Y188" i="48"/>
  <c r="Y190" i="48"/>
  <c r="AB187" i="48"/>
  <c r="AA187" i="48"/>
  <c r="P205" i="48" l="1"/>
  <c r="T203" i="48"/>
  <c r="O199" i="48"/>
  <c r="T204" i="48" s="1"/>
  <c r="Q199" i="48"/>
  <c r="AA196" i="48"/>
  <c r="AB193" i="48"/>
  <c r="AB194" i="48"/>
  <c r="Z193" i="48"/>
  <c r="Y197" i="48"/>
  <c r="Y196" i="48"/>
  <c r="Y193" i="48"/>
  <c r="Z194" i="48"/>
  <c r="Y198" i="48"/>
  <c r="Y195" i="48"/>
  <c r="Y194" i="48"/>
  <c r="AA193" i="48"/>
  <c r="AB196" i="48"/>
  <c r="K211" i="48"/>
  <c r="N205" i="48"/>
  <c r="Q205" i="48" l="1"/>
  <c r="O205" i="48"/>
  <c r="T210" i="48" s="1"/>
  <c r="AB199" i="48"/>
  <c r="Z200" i="48"/>
  <c r="Y200" i="48"/>
  <c r="Y202" i="48"/>
  <c r="AB202" i="48"/>
  <c r="AA199" i="48"/>
  <c r="AA202" i="48"/>
  <c r="Z199" i="48"/>
  <c r="Y201" i="48"/>
  <c r="Y199" i="48"/>
  <c r="AB200" i="48"/>
  <c r="Y204" i="48"/>
  <c r="Y203" i="48"/>
  <c r="K217" i="48"/>
  <c r="N211" i="48"/>
  <c r="T209" i="48"/>
  <c r="P211" i="48"/>
  <c r="T215" i="48" l="1"/>
  <c r="P217" i="48"/>
  <c r="K223" i="48"/>
  <c r="N217" i="48"/>
  <c r="Q211" i="48"/>
  <c r="O211" i="48"/>
  <c r="T216" i="48" s="1"/>
  <c r="AB206" i="48"/>
  <c r="Y210" i="48"/>
  <c r="AB208" i="48"/>
  <c r="Z206" i="48"/>
  <c r="Y206" i="48"/>
  <c r="Y207" i="48"/>
  <c r="AA208" i="48"/>
  <c r="AA205" i="48"/>
  <c r="Z205" i="48"/>
  <c r="Y205" i="48"/>
  <c r="Y209" i="48"/>
  <c r="Y208" i="48"/>
  <c r="AB205" i="48"/>
  <c r="O217" i="48" l="1"/>
  <c r="T222" i="48" s="1"/>
  <c r="Q217" i="48"/>
  <c r="T221" i="48"/>
  <c r="P223" i="48"/>
  <c r="K229" i="48"/>
  <c r="N223" i="48"/>
  <c r="AB211" i="48"/>
  <c r="Z211" i="48"/>
  <c r="Y213" i="48"/>
  <c r="Y212" i="48"/>
  <c r="AB212" i="48"/>
  <c r="Y216" i="48"/>
  <c r="Y215" i="48"/>
  <c r="AB214" i="48"/>
  <c r="Z212" i="48"/>
  <c r="Y214" i="48"/>
  <c r="Y211" i="48"/>
  <c r="AA214" i="48"/>
  <c r="AA211" i="48"/>
  <c r="T227" i="48" l="1"/>
  <c r="P229" i="48"/>
  <c r="O223" i="48"/>
  <c r="T228" i="48" s="1"/>
  <c r="Q223" i="48"/>
  <c r="AA220" i="48"/>
  <c r="Z217" i="48"/>
  <c r="AB218" i="48"/>
  <c r="AB217" i="48"/>
  <c r="Y217" i="48"/>
  <c r="Y220" i="48"/>
  <c r="Z218" i="48"/>
  <c r="Y222" i="48"/>
  <c r="Y221" i="48"/>
  <c r="AA217" i="48"/>
  <c r="Y219" i="48"/>
  <c r="Y218" i="48"/>
  <c r="AB220" i="48"/>
  <c r="K235" i="48"/>
  <c r="N229" i="48"/>
  <c r="AB223" i="48" l="1"/>
  <c r="Z224" i="48"/>
  <c r="Y226" i="48"/>
  <c r="Y223" i="48"/>
  <c r="AB226" i="48"/>
  <c r="AA223" i="48"/>
  <c r="AA226" i="48"/>
  <c r="Z223" i="48"/>
  <c r="Y224" i="48"/>
  <c r="Y225" i="48"/>
  <c r="Y228" i="48"/>
  <c r="Y227" i="48"/>
  <c r="AB224" i="48"/>
  <c r="Q229" i="48"/>
  <c r="O229" i="48"/>
  <c r="T234" i="48" s="1"/>
  <c r="K241" i="48"/>
  <c r="N235" i="48"/>
  <c r="P235" i="48"/>
  <c r="T233" i="48"/>
  <c r="K247" i="48" l="1"/>
  <c r="N241" i="48"/>
  <c r="P241" i="48"/>
  <c r="T239" i="48"/>
  <c r="Z230" i="48"/>
  <c r="Y234" i="48"/>
  <c r="Y233" i="48"/>
  <c r="AB232" i="48"/>
  <c r="AB229" i="48"/>
  <c r="Y231" i="48"/>
  <c r="Y230" i="48"/>
  <c r="AA232" i="48"/>
  <c r="AA229" i="48"/>
  <c r="AB230" i="48"/>
  <c r="Y229" i="48"/>
  <c r="Z229" i="48"/>
  <c r="Y232" i="48"/>
  <c r="Q235" i="48"/>
  <c r="O235" i="48"/>
  <c r="T240" i="48" s="1"/>
  <c r="T245" i="48" l="1"/>
  <c r="P247" i="48"/>
  <c r="AB235" i="48"/>
  <c r="Z235" i="48"/>
  <c r="Y239" i="48"/>
  <c r="Y236" i="48"/>
  <c r="Y237" i="48"/>
  <c r="AB236" i="48"/>
  <c r="Y240" i="48"/>
  <c r="AB238" i="48"/>
  <c r="Z236" i="48"/>
  <c r="Y238" i="48"/>
  <c r="Y235" i="48"/>
  <c r="AA235" i="48"/>
  <c r="AA238" i="48"/>
  <c r="Q241" i="48"/>
  <c r="O241" i="48"/>
  <c r="T246" i="48" s="1"/>
  <c r="K253" i="48"/>
  <c r="N247" i="48"/>
  <c r="K259" i="48" l="1"/>
  <c r="N253" i="48"/>
  <c r="T251" i="48"/>
  <c r="P253" i="48"/>
  <c r="AA244" i="48"/>
  <c r="AB241" i="48"/>
  <c r="Y242" i="48"/>
  <c r="AB242" i="48"/>
  <c r="Z241" i="48"/>
  <c r="Y241" i="48"/>
  <c r="Z242" i="48"/>
  <c r="Y246" i="48"/>
  <c r="Y245" i="48"/>
  <c r="AB244" i="48"/>
  <c r="Y244" i="48"/>
  <c r="AA241" i="48"/>
  <c r="Y243" i="48"/>
  <c r="O247" i="48"/>
  <c r="T252" i="48" s="1"/>
  <c r="Q247" i="48"/>
  <c r="Y249" i="48" l="1"/>
  <c r="Y252" i="48"/>
  <c r="AA250" i="48"/>
  <c r="AA247" i="48"/>
  <c r="AB250" i="48"/>
  <c r="Y248" i="48"/>
  <c r="Z247" i="48"/>
  <c r="AB248" i="48"/>
  <c r="Y251" i="48"/>
  <c r="Y250" i="48"/>
  <c r="AB247" i="48"/>
  <c r="Y247" i="48"/>
  <c r="Z248" i="48"/>
  <c r="Q253" i="48"/>
  <c r="O253" i="48"/>
  <c r="T258" i="48" s="1"/>
  <c r="K265" i="48"/>
  <c r="N259" i="48"/>
  <c r="P259" i="48"/>
  <c r="T257" i="48"/>
  <c r="P265" i="48" l="1"/>
  <c r="T263" i="48"/>
  <c r="Z253" i="48"/>
  <c r="AB254" i="48"/>
  <c r="Y257" i="48"/>
  <c r="AB256" i="48"/>
  <c r="Y256" i="48"/>
  <c r="Z254" i="48"/>
  <c r="AB253" i="48"/>
  <c r="Y255" i="48"/>
  <c r="Y253" i="48"/>
  <c r="AA253" i="48"/>
  <c r="Y258" i="48"/>
  <c r="AA256" i="48"/>
  <c r="Y254" i="48"/>
  <c r="O259" i="48"/>
  <c r="T264" i="48" s="1"/>
  <c r="Q259" i="48"/>
  <c r="K271" i="48"/>
  <c r="N265" i="48"/>
  <c r="O265" i="48" l="1"/>
  <c r="T270" i="48" s="1"/>
  <c r="Q265" i="48"/>
  <c r="K277" i="48"/>
  <c r="N271" i="48"/>
  <c r="Y260" i="48"/>
  <c r="Y263" i="48"/>
  <c r="Y262" i="48"/>
  <c r="Y264" i="48"/>
  <c r="AA259" i="48"/>
  <c r="AA262" i="48"/>
  <c r="Y261" i="48"/>
  <c r="Z259" i="48"/>
  <c r="AB262" i="48"/>
  <c r="AB259" i="48"/>
  <c r="AB260" i="48"/>
  <c r="Z260" i="48"/>
  <c r="Y259" i="48"/>
  <c r="T269" i="48"/>
  <c r="P271" i="48"/>
  <c r="Z265" i="48" l="1"/>
  <c r="Y267" i="48"/>
  <c r="AB265" i="48"/>
  <c r="Y270" i="48"/>
  <c r="AB266" i="48"/>
  <c r="AB268" i="48"/>
  <c r="Y265" i="48"/>
  <c r="Y266" i="48"/>
  <c r="AA265" i="48"/>
  <c r="Z266" i="48"/>
  <c r="Y268" i="48"/>
  <c r="AA268" i="48"/>
  <c r="Y269" i="48"/>
  <c r="O271" i="48"/>
  <c r="T276" i="48" s="1"/>
  <c r="Q271" i="48"/>
  <c r="P277" i="48"/>
  <c r="T275" i="48"/>
  <c r="K283" i="48"/>
  <c r="N277" i="48"/>
  <c r="O277" i="48" l="1"/>
  <c r="T282" i="48" s="1"/>
  <c r="Q277" i="48"/>
  <c r="Y276" i="48"/>
  <c r="Y273" i="48"/>
  <c r="Z271" i="48"/>
  <c r="Z272" i="48"/>
  <c r="Y272" i="48"/>
  <c r="AB274" i="48"/>
  <c r="Y274" i="48"/>
  <c r="AA274" i="48"/>
  <c r="Y275" i="48"/>
  <c r="Y271" i="48"/>
  <c r="AA271" i="48"/>
  <c r="AB271" i="48"/>
  <c r="AB272" i="48"/>
  <c r="K289" i="48"/>
  <c r="N289" i="48" s="1"/>
  <c r="N283" i="48"/>
  <c r="P283" i="48"/>
  <c r="T281" i="48"/>
  <c r="T287" i="48" l="1"/>
  <c r="P289" i="48"/>
  <c r="T293" i="48" s="1"/>
  <c r="Y279" i="48"/>
  <c r="Y282" i="48"/>
  <c r="AA280" i="48"/>
  <c r="AB280" i="48"/>
  <c r="AA277" i="48"/>
  <c r="Y278" i="48"/>
  <c r="Z277" i="48"/>
  <c r="AB277" i="48"/>
  <c r="AB278" i="48"/>
  <c r="Y280" i="48"/>
  <c r="Y281" i="48"/>
  <c r="Z278" i="48"/>
  <c r="Y277" i="48"/>
  <c r="Q283" i="48"/>
  <c r="O283" i="48"/>
  <c r="T288" i="48" s="1"/>
  <c r="O289" i="48"/>
  <c r="T294" i="48" s="1"/>
  <c r="Q289" i="48"/>
  <c r="Z290" i="48" l="1"/>
  <c r="Y293" i="48"/>
  <c r="AA292" i="48"/>
  <c r="Y294" i="48"/>
  <c r="AB289" i="48"/>
  <c r="Y292" i="48"/>
  <c r="Y289" i="48"/>
  <c r="AA289" i="48"/>
  <c r="AB292" i="48"/>
  <c r="Y290" i="48"/>
  <c r="Y291" i="48"/>
  <c r="AB290" i="48"/>
  <c r="Z289" i="48"/>
  <c r="AA283" i="48"/>
  <c r="Y283" i="48"/>
  <c r="Y284" i="48"/>
  <c r="AA286" i="48"/>
  <c r="Y285" i="48"/>
  <c r="Z284" i="48"/>
  <c r="AB286" i="48"/>
  <c r="Y288" i="48"/>
  <c r="AB284" i="48"/>
  <c r="Z283" i="48"/>
  <c r="Y287" i="48"/>
  <c r="Y286" i="48"/>
  <c r="AB283" i="48"/>
</calcChain>
</file>

<file path=xl/sharedStrings.xml><?xml version="1.0" encoding="utf-8"?>
<sst xmlns="http://schemas.openxmlformats.org/spreadsheetml/2006/main" count="1738" uniqueCount="701">
  <si>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</si>
  <si>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</si>
  <si>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</si>
  <si>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</si>
  <si>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</si>
  <si>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</si>
  <si>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</si>
  <si>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05/08/2024</t>
  </si>
  <si>
    <r>
      <t xml:space="preserve">Calendar Dates for Measurement Period 
</t>
    </r>
    <r>
      <rPr>
        <sz val="11"/>
        <rFont val="Times New Roman"/>
        <family val="1"/>
      </rPr>
      <t>(Format: MM/DD/YYYY - MM/DD/YYYY)</t>
    </r>
  </si>
  <si>
    <t>03/01/2024 - 03/31/2024</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</si>
  <si>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</si>
  <si>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</si>
  <si>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</si>
  <si>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</si>
  <si>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</si>
  <si>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March 2024
During the month of March 2024, applications were processed by Georgia workers for Pathways eligibility.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November 2023, the State included an additional screen in the screen flow in Customer Portal. This screen provides information on the Pathways program and asks the applicant if, after reading about the program, they are still interested in the program. If the applicant selects ‘no,’ they are not presented with additional Pathways screens. In March 2024, there were 7,090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6,314 of them elected to be considered for Pathways and acknowledged that they read the requirements of the program (metric S37). Of these 6,314 individuals, 3,710 individuals were considered 'Pathways Applicants' or 'Potential Pathways Transferees' (metrics S10 and S27). 
In March 2024, the State of Georgia processed eligibility for 3,662 Pathways applicants and potential Pathways transferees (sum of metrics S11, S12, S14, S28, S29, S31, and S36). Of these 3,662 individuals, 896 had their eligibility approved (metric S36) in March 2024, 1,561 individuals had their eligibility denied (sum of metrics S12, S14, S29, and S31), and 1,205 individuals (sum of metrics S11 and S28) were determined eligible for traditional Medicaid in March 2024. As of March 2024, there are 3,475 individuals enrolled in Pathways (S40).
As of February 2024, there are 12,833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S15, S16, S17, S17a-f, S18, S20, S26, S28, S29, S30, S31, S32, S33, S34, S34a-f, S35, S36, S37, S38, S39,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</si>
  <si>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color rgb="FF000000"/>
        <rFont val="Times New Roman"/>
        <family val="1"/>
      </rPr>
      <t>Instructions:</t>
    </r>
    <r>
      <rPr>
        <sz val="12"/>
        <color rgb="FF000000"/>
        <rFont val="Times New Roman"/>
        <family val="1"/>
      </rPr>
      <t xml:space="preserve">
</t>
    </r>
    <r>
      <rPr>
        <i/>
        <sz val="12"/>
        <color rgb="FF000000"/>
        <rFont val="Times New Roman"/>
        <family val="1"/>
      </rPr>
      <t>Metrics Reporting</t>
    </r>
    <r>
      <rPr>
        <sz val="12"/>
        <color rgb="FF000000"/>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color rgb="FF000000"/>
        <rFont val="Times New Roman"/>
        <family val="1"/>
      </rPr>
      <t>Reporting Issues</t>
    </r>
    <r>
      <rPr>
        <sz val="12"/>
        <color rgb="FF000000"/>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</si>
  <si>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</si>
  <si>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</si>
  <si>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</si>
  <si>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</si>
  <si>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</si>
  <si>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</si>
  <si>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</si>
  <si>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</si>
  <si>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</si>
  <si>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</si>
  <si>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</si>
  <si>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</si>
  <si>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</si>
  <si>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</si>
  <si>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</si>
  <si>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</si>
  <si>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</si>
  <si>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</si>
  <si>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</si>
  <si>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</si>
  <si>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</si>
  <si>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</si>
  <si>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</si>
  <si>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</si>
  <si>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</si>
  <si>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</si>
  <si>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</si>
  <si>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</si>
  <si>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This metric does not include paper, phone, FFM, and ex parte applications</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</si>
  <si>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</si>
  <si>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</si>
  <si>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</si>
  <si>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</si>
  <si>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</si>
  <si>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</si>
  <si>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</si>
  <si>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</si>
  <si>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</si>
  <si>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</si>
  <si>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</si>
  <si>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</si>
  <si>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</si>
  <si>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</si>
  <si>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</si>
  <si>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</si>
  <si>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</si>
  <si>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</si>
  <si>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</si>
  <si>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</si>
  <si>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</si>
  <si>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</si>
  <si>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</si>
  <si>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</si>
  <si>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</si>
  <si>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</si>
  <si>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</si>
  <si>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</si>
  <si>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</si>
  <si>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</si>
  <si>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</si>
  <si>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</si>
  <si>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</si>
  <si>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</si>
  <si>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</si>
  <si>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</si>
  <si>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</si>
  <si>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</si>
  <si>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</si>
  <si>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</si>
  <si>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</si>
  <si>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</si>
  <si>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</si>
  <si>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S17a and S17d</t>
  </si>
  <si>
    <t>Ongoing</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</si>
  <si>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</si>
  <si>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</si>
  <si>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</si>
  <si>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</si>
  <si>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</si>
  <si>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</si>
  <si>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</si>
  <si>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</si>
  <si>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</si>
  <si>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</si>
  <si>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</si>
  <si>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 xml:space="preserve">The State of Georgia is unable to distinguish between applicants denied because no verification was provided for QA vs. applicants denied because verification did not support QA. </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</si>
  <si>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</si>
  <si>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</si>
  <si>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</si>
  <si>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</si>
  <si>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</si>
  <si>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</si>
  <si>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</si>
  <si>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</si>
  <si>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</si>
  <si>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</si>
  <si>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</si>
  <si>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</si>
  <si>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</si>
  <si>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</si>
  <si>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</si>
  <si>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</si>
  <si>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</si>
  <si>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</si>
  <si>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</si>
  <si>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</si>
  <si>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</si>
  <si>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</si>
  <si>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</si>
  <si>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</si>
  <si>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</si>
  <si>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</si>
  <si>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</si>
  <si>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</si>
  <si>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</si>
  <si>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</si>
  <si>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</si>
  <si>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</si>
  <si>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</si>
  <si>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</si>
  <si>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</si>
  <si>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</si>
  <si>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</si>
  <si>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</si>
  <si>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</si>
  <si>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</si>
  <si>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</si>
  <si>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</si>
  <si>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</si>
  <si>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</si>
  <si>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</si>
  <si>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</si>
  <si>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</si>
  <si>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</si>
  <si>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</si>
  <si>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</si>
  <si>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</si>
  <si>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</si>
  <si>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</si>
  <si>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</si>
  <si>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</si>
  <si>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</si>
  <si>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</si>
  <si>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</si>
  <si>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</si>
  <si>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</si>
  <si>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</si>
  <si>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</si>
  <si>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</si>
  <si>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</si>
  <si>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</si>
  <si>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</si>
  <si>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This count is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</si>
  <si>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</si>
  <si>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</si>
  <si>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</si>
  <si>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This count is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</si>
  <si>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</si>
  <si>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</si>
  <si>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</si>
  <si>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</si>
  <si>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</si>
  <si>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</si>
  <si>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</si>
  <si>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</si>
  <si>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</si>
  <si>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</si>
  <si>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</si>
  <si>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</si>
  <si>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</si>
  <si>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</si>
  <si>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</si>
  <si>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</si>
  <si>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</si>
  <si>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</si>
  <si>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</si>
  <si>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</si>
  <si>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</si>
  <si>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</si>
  <si>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</si>
  <si>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t xml:space="preserve">Pathways applicants (new and transfers) who were denied Pathways due to income, residency, procedural reasons, etc.
</t>
    </r>
    <r>
      <rPr>
        <sz val="11"/>
        <color theme="4"/>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</si>
  <si>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</si>
  <si>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</si>
  <si>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</si>
  <si>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</si>
  <si>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</si>
  <si>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</si>
  <si>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</si>
  <si>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</si>
  <si>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</si>
  <si>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</si>
  <si>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</si>
  <si>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postponed suspensions and terminations. DCH Leadership continues to assess when this functionality will be implemented. This metric will be reported when the functionality is implemented and the data is available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</si>
  <si>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</si>
  <si>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</si>
  <si>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</si>
  <si>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</si>
  <si>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</si>
  <si>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</si>
  <si>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</si>
  <si>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</si>
  <si>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</si>
  <si>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</si>
  <si>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</si>
  <si>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</si>
  <si>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</si>
  <si>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</si>
  <si>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</si>
  <si>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</si>
  <si>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</si>
  <si>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</si>
  <si>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</si>
  <si>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</si>
  <si>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</si>
  <si>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</si>
  <si>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</si>
  <si>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</si>
  <si>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TBD first reporting date</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</si>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</sst>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2">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1"/>
      <color theme="1"/>
      <name val="Calibri Light"/>
      <family val="2"/>
    </font>
    <font>
      <b/>
      <sz val="11"/>
      <color theme="0"/>
      <name val="Times New Roman"/>
      <family val="1"/>
    </font>
    <font>
      <b/>
      <sz val="1"/>
      <color theme="2" tint="-0.49998474074526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b/>
      <sz val="12"/>
      <color rgb="FF000000"/>
      <name val="Times New Roman"/>
      <family val="1"/>
    </font>
    <font>
      <sz val="12"/>
      <color rgb="FF000000"/>
      <name val="Times New Roman"/>
      <family val="1"/>
    </font>
    <font>
      <sz val="11"/>
      <color rgb="FF5B9BD5"/>
      <name val="Times New Roman"/>
      <family val="1"/>
    </font>
    <font>
      <sz val="11"/>
      <color theme="4"/>
      <name val="Times New Roman"/>
      <family val="1"/>
    </font>
    <font>
      <i/>
      <sz val="12"/>
      <color rgb="FF000000"/>
      <name val="Times New Roman"/>
      <family val="1"/>
    </font>
    <font>
      <strike/>
      <sz val="11"/>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1" fillId="9" borderId="23" applyNumberFormat="0" applyFont="0" applyAlignment="0" applyProtection="0"/>
  </cellStyleXfs>
  <cellXfs count="155">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0" fillId="0" borderId="0" xfId="0" applyFont="1" applyAlignment="1">
      <alignment horizontal="left" wrapText="1"/>
    </xf>
    <xf numFmtId="0" fontId="18" fillId="0" borderId="0" xfId="0" applyFont="1" applyAlignment="1">
      <alignment wrapText="1"/>
    </xf>
    <xf numFmtId="2" fontId="14" fillId="0" borderId="0" xfId="0" applyNumberFormat="1" applyFont="1" applyAlignment="1">
      <alignment horizontal="left"/>
    </xf>
    <xf numFmtId="0" fontId="6" fillId="0" borderId="0" xfId="0" applyFont="1" applyAlignment="1">
      <alignment horizontal="left" vertical="center" wrapText="1"/>
    </xf>
    <xf numFmtId="0" fontId="16" fillId="0" borderId="0" xfId="0" applyFont="1" applyAlignment="1">
      <alignment wrapText="1"/>
    </xf>
    <xf numFmtId="0" fontId="6" fillId="0" borderId="0" xfId="0" applyFont="1"/>
    <xf numFmtId="0" fontId="23"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 fillId="11" borderId="0" xfId="0" applyFont="1" applyFill="1" applyAlignment="1">
      <alignment vertical="center" wrapText="1"/>
    </xf>
    <xf numFmtId="0" fontId="19" fillId="2" borderId="27" xfId="0" applyFont="1" applyFill="1" applyBorder="1" applyAlignment="1">
      <alignment horizontal="center" vertical="center" wrapText="1"/>
    </xf>
    <xf numFmtId="0" fontId="8" fillId="11" borderId="27"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3" fontId="12" fillId="10" borderId="27" xfId="0" applyNumberFormat="1" applyFont="1" applyFill="1" applyBorder="1" applyAlignment="1">
      <alignment vertical="top"/>
    </xf>
    <xf numFmtId="3" fontId="12" fillId="10" borderId="27" xfId="0" applyNumberFormat="1" applyFont="1" applyFill="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0" fontId="13" fillId="0" borderId="27" xfId="0" applyFont="1" applyBorder="1" applyAlignment="1">
      <alignment horizontal="left"/>
    </xf>
    <xf numFmtId="0" fontId="15" fillId="0" borderId="28" xfId="0" applyFont="1" applyBorder="1" applyAlignment="1">
      <alignment horizontal="center" vertical="center"/>
    </xf>
    <xf numFmtId="0" fontId="15" fillId="0" borderId="6" xfId="0" applyFont="1" applyBorder="1" applyAlignment="1">
      <alignment horizontal="center" vertical="center"/>
    </xf>
    <xf numFmtId="0" fontId="6" fillId="11" borderId="27" xfId="0" applyFont="1" applyFill="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3" fontId="11" fillId="4" borderId="27" xfId="0" applyNumberFormat="1" applyFont="1" applyFill="1" applyBorder="1" applyAlignment="1">
      <alignment horizontal="left" vertical="top" wrapText="1"/>
    </xf>
    <xf numFmtId="0" fontId="15" fillId="11" borderId="6" xfId="0" applyFont="1" applyFill="1" applyBorder="1" applyAlignment="1">
      <alignment horizontal="center" vertical="center"/>
    </xf>
    <xf numFmtId="164" fontId="8" fillId="0" borderId="0" xfId="0" quotePrefix="1" applyNumberFormat="1" applyFont="1" applyAlignment="1" applyProtection="1">
      <alignment horizontal="left" vertical="center"/>
      <protection locked="0"/>
    </xf>
    <xf numFmtId="0" fontId="8" fillId="0" borderId="27" xfId="0" applyFont="1" applyBorder="1" applyAlignment="1">
      <alignment horizontal="center" vertical="center" wrapText="1"/>
    </xf>
    <xf numFmtId="0" fontId="8" fillId="11" borderId="27" xfId="0" applyFont="1" applyFill="1" applyBorder="1" applyAlignment="1">
      <alignment horizontal="center" vertical="center" wrapText="1"/>
    </xf>
    <xf numFmtId="3" fontId="12" fillId="10" borderId="29" xfId="0" applyNumberFormat="1" applyFont="1" applyFill="1" applyBorder="1" applyAlignment="1">
      <alignment vertical="top"/>
    </xf>
    <xf numFmtId="0" fontId="8" fillId="0" borderId="30" xfId="0" applyFont="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8" fillId="11" borderId="30" xfId="0" applyFont="1" applyFill="1" applyBorder="1" applyAlignment="1" applyProtection="1">
      <alignment horizontal="center" vertical="center" wrapText="1"/>
      <protection locked="0"/>
    </xf>
    <xf numFmtId="3" fontId="12" fillId="10" borderId="31" xfId="0" applyNumberFormat="1" applyFont="1" applyFill="1" applyBorder="1" applyAlignment="1">
      <alignment vertical="top"/>
    </xf>
    <xf numFmtId="0" fontId="8" fillId="0" borderId="29"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3" fontId="14" fillId="3" borderId="29" xfId="0" applyNumberFormat="1" applyFont="1" applyFill="1" applyBorder="1" applyAlignment="1">
      <alignment vertical="top"/>
    </xf>
    <xf numFmtId="0" fontId="10" fillId="0" borderId="0" xfId="0" applyFont="1" applyAlignment="1">
      <alignment horizontal="center" wrapText="1"/>
    </xf>
    <xf numFmtId="3" fontId="11" fillId="4" borderId="27" xfId="0" applyNumberFormat="1" applyFont="1" applyFill="1" applyBorder="1" applyAlignment="1">
      <alignment horizontal="center" vertical="top" wrapText="1"/>
    </xf>
    <xf numFmtId="3" fontId="14" fillId="3" borderId="27" xfId="0" applyNumberFormat="1" applyFont="1" applyFill="1" applyBorder="1" applyAlignment="1">
      <alignment horizontal="center" vertical="top"/>
    </xf>
    <xf numFmtId="3" fontId="12" fillId="10" borderId="27" xfId="0" applyNumberFormat="1" applyFont="1" applyFill="1" applyBorder="1" applyAlignment="1">
      <alignment horizontal="center" vertical="top"/>
    </xf>
    <xf numFmtId="0" fontId="8" fillId="0" borderId="27" xfId="0" applyFont="1" applyBorder="1" applyAlignment="1" applyProtection="1">
      <alignment horizontal="center" vertical="top" wrapText="1"/>
      <protection locked="0"/>
    </xf>
    <xf numFmtId="0" fontId="8" fillId="11" borderId="27" xfId="0" applyFont="1" applyFill="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11" borderId="27" xfId="0" applyFont="1" applyFill="1" applyBorder="1" applyAlignment="1" applyProtection="1">
      <alignment horizontal="center" vertical="top" wrapText="1"/>
      <protection locked="0"/>
    </xf>
    <xf numFmtId="0" fontId="6" fillId="0" borderId="27" xfId="0" applyFont="1" applyBorder="1" applyAlignment="1">
      <alignment horizontal="center" wrapText="1"/>
    </xf>
    <xf numFmtId="2" fontId="14" fillId="0" borderId="27" xfId="0" applyNumberFormat="1" applyFont="1" applyBorder="1" applyAlignment="1">
      <alignment horizontal="center"/>
    </xf>
    <xf numFmtId="0" fontId="6" fillId="0" borderId="0" xfId="0" applyFont="1" applyAlignment="1">
      <alignment horizontal="center" wrapText="1"/>
    </xf>
    <xf numFmtId="0" fontId="8" fillId="8" borderId="27" xfId="0" applyFont="1" applyFill="1" applyBorder="1" applyAlignment="1">
      <alignment horizontal="center" wrapText="1"/>
    </xf>
    <xf numFmtId="0" fontId="8" fillId="11" borderId="29" xfId="0" applyFont="1" applyFill="1" applyBorder="1" applyAlignment="1">
      <alignment horizontal="center" wrapText="1"/>
    </xf>
    <xf numFmtId="0" fontId="8" fillId="8" borderId="29" xfId="0" applyFont="1" applyFill="1" applyBorder="1" applyAlignment="1">
      <alignment horizontal="center" wrapText="1"/>
    </xf>
    <xf numFmtId="0" fontId="8" fillId="8" borderId="27" xfId="0" applyFont="1" applyFill="1" applyBorder="1" applyAlignment="1">
      <alignment horizontal="center" vertical="top" wrapText="1"/>
    </xf>
    <xf numFmtId="0" fontId="8" fillId="8" borderId="29" xfId="0" applyFont="1" applyFill="1" applyBorder="1" applyAlignment="1">
      <alignment horizontal="center" vertical="top" wrapText="1"/>
    </xf>
    <xf numFmtId="0" fontId="15" fillId="0" borderId="29" xfId="0" applyFont="1" applyBorder="1" applyAlignment="1">
      <alignment horizontal="center" vertical="top" wrapText="1"/>
    </xf>
    <xf numFmtId="0" fontId="31" fillId="11" borderId="27" xfId="0" applyFont="1" applyFill="1" applyBorder="1" applyAlignment="1" applyProtection="1">
      <alignment horizontal="center" vertical="top" wrapText="1"/>
      <protection locked="0"/>
    </xf>
    <xf numFmtId="0" fontId="31" fillId="0" borderId="27" xfId="0" applyFont="1" applyBorder="1" applyAlignment="1" applyProtection="1">
      <alignment horizontal="center" vertical="top" wrapText="1"/>
      <protection locked="0"/>
    </xf>
    <xf numFmtId="0" fontId="8" fillId="11" borderId="6" xfId="0" applyFont="1" applyFill="1" applyBorder="1" applyAlignment="1">
      <alignment horizontal="center" vertical="center"/>
    </xf>
    <xf numFmtId="0" fontId="8" fillId="11" borderId="27" xfId="0" applyFont="1" applyFill="1" applyBorder="1" applyAlignment="1">
      <alignment horizontal="center" vertical="top" wrapText="1"/>
    </xf>
    <xf numFmtId="0" fontId="27"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2"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27" fillId="0" borderId="0" xfId="0" applyFont="1" applyAlignment="1">
      <alignment vertic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zoomScaleNormal="100" workbookViewId="0"/>
  </sheetViews>
  <sheetFormatPr defaultColWidth="9.28515625" defaultRowHeight="13.9"/>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45">
      <c r="A8" s="58" t="s">
        <v>2</v>
      </c>
      <c r="B8" s="56"/>
      <c r="C8" s="56"/>
      <c r="D8" s="56"/>
      <c r="E8" s="56"/>
      <c r="F8" s="56"/>
      <c r="G8" s="56"/>
      <c r="H8" s="56"/>
      <c r="I8" s="56"/>
      <c r="J8" s="56"/>
      <c r="K8" s="56"/>
      <c r="L8" s="56"/>
      <c r="M8" s="56"/>
      <c r="N8" s="56"/>
      <c r="O8" s="56"/>
      <c r="P8" s="57"/>
    </row>
    <row r="9" spans="1:16" ht="20.45">
      <c r="A9" s="58" t="s">
        <v>3</v>
      </c>
      <c r="B9" s="56"/>
      <c r="C9" s="56"/>
      <c r="D9" s="56"/>
      <c r="E9" s="56"/>
      <c r="F9" s="56"/>
      <c r="G9" s="56"/>
      <c r="H9" s="56"/>
      <c r="I9" s="56"/>
      <c r="J9" s="56"/>
      <c r="K9" s="56"/>
      <c r="L9" s="56"/>
      <c r="M9" s="56"/>
      <c r="N9" s="56"/>
      <c r="O9" s="56"/>
      <c r="P9" s="57"/>
    </row>
    <row r="10" spans="1:16" ht="123" customHeight="1">
      <c r="A10" s="128" t="s">
        <v>4</v>
      </c>
      <c r="B10" s="129"/>
      <c r="C10" s="129"/>
      <c r="D10" s="129"/>
      <c r="E10" s="129"/>
      <c r="F10" s="129"/>
      <c r="G10" s="129"/>
      <c r="H10" s="129"/>
      <c r="I10" s="129"/>
      <c r="J10" s="129"/>
      <c r="K10" s="129"/>
      <c r="L10" s="129"/>
      <c r="M10" s="129"/>
      <c r="N10" s="129"/>
      <c r="O10" s="129"/>
      <c r="P10" s="130"/>
    </row>
    <row r="11" spans="1:16">
      <c r="A11" s="10" t="s">
        <v>5</v>
      </c>
    </row>
    <row r="13" spans="1:16" s="7" customFormat="1">
      <c r="A13" s="59"/>
      <c r="B13" s="59"/>
      <c r="C13" s="60"/>
      <c r="D13" s="8"/>
      <c r="E13" s="9"/>
      <c r="F13" s="9"/>
      <c r="G13" s="9"/>
    </row>
    <row r="14" spans="1:16" s="7" customFormat="1" ht="31.5" customHeight="1">
      <c r="A14" s="131" t="s">
        <v>6</v>
      </c>
      <c r="B14" s="131"/>
      <c r="C14" s="95" t="s">
        <v>7</v>
      </c>
      <c r="E14" s="9"/>
      <c r="F14" s="9"/>
      <c r="G14" s="9"/>
    </row>
    <row r="15" spans="1:16" s="7" customFormat="1" ht="42.75" customHeight="1">
      <c r="A15" s="132" t="s">
        <v>8</v>
      </c>
      <c r="B15" s="132"/>
      <c r="C15" s="69" t="s">
        <v>9</v>
      </c>
      <c r="E15" s="9"/>
      <c r="F15" s="9"/>
      <c r="G15" s="9"/>
    </row>
    <row r="16" spans="1:16" s="7" customFormat="1" ht="30.75" customHeight="1">
      <c r="A16" s="132" t="s">
        <v>10</v>
      </c>
      <c r="B16" s="132"/>
      <c r="C16" s="72"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zoomScale="110" zoomScaleNormal="110" workbookViewId="0">
      <selection activeCell="B7" sqref="B7"/>
    </sheetView>
  </sheetViews>
  <sheetFormatPr defaultRowHeight="14.45"/>
  <cols>
    <col min="1" max="1" width="45.42578125" customWidth="1"/>
    <col min="2" max="2" width="102.5703125" customWidth="1"/>
    <col min="3" max="3" width="3.5703125" customWidth="1"/>
    <col min="5" max="5" width="14.28515625" bestFit="1" customWidth="1"/>
  </cols>
  <sheetData>
    <row r="1" spans="1:3" s="66" customFormat="1" ht="87.6" customHeight="1">
      <c r="A1" s="140" t="s">
        <v>12</v>
      </c>
      <c r="B1" s="140"/>
      <c r="C1" s="140"/>
    </row>
    <row r="2" spans="1:3" s="66" customFormat="1" ht="20.25" customHeight="1">
      <c r="A2" s="133" t="s">
        <v>13</v>
      </c>
      <c r="B2" s="133"/>
      <c r="C2" s="133"/>
    </row>
    <row r="3" spans="1:3" s="66" customFormat="1" ht="34.5" customHeight="1">
      <c r="A3" s="134" t="s">
        <v>14</v>
      </c>
      <c r="B3" s="135"/>
      <c r="C3" s="136"/>
    </row>
    <row r="4" spans="1:3" s="66" customFormat="1" ht="409.15" customHeight="1">
      <c r="A4" s="137" t="s">
        <v>15</v>
      </c>
      <c r="B4" s="138"/>
      <c r="C4" s="139"/>
    </row>
    <row r="5" spans="1:3">
      <c r="A5" s="67"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H108"/>
  <sheetViews>
    <sheetView tabSelected="1" topLeftCell="A65" zoomScale="90" zoomScaleNormal="90" workbookViewId="0">
      <selection activeCell="E74" sqref="E74"/>
    </sheetView>
  </sheetViews>
  <sheetFormatPr defaultColWidth="9.28515625" defaultRowHeight="13.9"/>
  <cols>
    <col min="1" max="1" width="16.140625" style="7" customWidth="1"/>
    <col min="2" max="2" width="27.42578125" style="7" customWidth="1"/>
    <col min="3" max="3" width="44.7109375" style="7" customWidth="1"/>
    <col min="4" max="4" width="38.140625" style="71" customWidth="1"/>
    <col min="5" max="5" width="35.5703125" style="117" customWidth="1"/>
    <col min="6" max="6" width="31.140625" style="117" customWidth="1"/>
    <col min="7" max="7" width="18.28515625" style="9" customWidth="1"/>
    <col min="8" max="16384" width="9.28515625" style="7"/>
  </cols>
  <sheetData>
    <row r="1" spans="1:7" ht="297.60000000000002" customHeight="1">
      <c r="A1" s="141" t="s">
        <v>16</v>
      </c>
      <c r="B1" s="141"/>
      <c r="C1" s="141"/>
      <c r="D1" s="141"/>
      <c r="E1" s="141"/>
      <c r="F1" s="141"/>
      <c r="G1" s="65"/>
    </row>
    <row r="2" spans="1:7" ht="29.1" customHeight="1">
      <c r="A2" s="12" t="s">
        <v>17</v>
      </c>
      <c r="B2" s="12"/>
      <c r="C2" s="12"/>
      <c r="D2" s="70"/>
      <c r="E2" s="107"/>
      <c r="F2" s="107"/>
      <c r="G2" s="61"/>
    </row>
    <row r="3" spans="1:7" s="62" customFormat="1" ht="27.6">
      <c r="A3" s="74" t="s">
        <v>18</v>
      </c>
      <c r="B3" s="74" t="s">
        <v>19</v>
      </c>
      <c r="C3" s="74" t="s">
        <v>20</v>
      </c>
      <c r="D3" s="74" t="s">
        <v>21</v>
      </c>
      <c r="E3" s="74" t="s">
        <v>22</v>
      </c>
      <c r="F3" s="74" t="s">
        <v>23</v>
      </c>
    </row>
    <row r="4" spans="1:7" s="11" customFormat="1" ht="56.45">
      <c r="A4" s="93" t="s">
        <v>24</v>
      </c>
      <c r="B4" s="93" t="s">
        <v>25</v>
      </c>
      <c r="C4" s="93" t="s">
        <v>26</v>
      </c>
      <c r="D4" s="93" t="s">
        <v>27</v>
      </c>
      <c r="E4" s="108" t="s">
        <v>28</v>
      </c>
      <c r="F4" s="108" t="s">
        <v>29</v>
      </c>
    </row>
    <row r="5" spans="1:7" s="11" customFormat="1" ht="16.899999999999999">
      <c r="A5" s="77" t="s">
        <v>30</v>
      </c>
      <c r="B5" s="77"/>
      <c r="C5" s="77"/>
      <c r="D5" s="78"/>
      <c r="E5" s="109"/>
      <c r="F5" s="109"/>
    </row>
    <row r="6" spans="1:7" s="11" customFormat="1" ht="17.45">
      <c r="A6" s="79" t="s">
        <v>31</v>
      </c>
      <c r="B6" s="79"/>
      <c r="C6" s="79"/>
      <c r="D6" s="80"/>
      <c r="E6" s="110"/>
      <c r="F6" s="110"/>
    </row>
    <row r="7" spans="1:7" s="11" customFormat="1" ht="27.6">
      <c r="A7" s="96" t="s">
        <v>32</v>
      </c>
      <c r="B7" s="96" t="s">
        <v>33</v>
      </c>
      <c r="C7" s="96" t="s">
        <v>34</v>
      </c>
      <c r="D7" s="89">
        <v>119730</v>
      </c>
      <c r="E7" s="111"/>
      <c r="F7" s="111"/>
    </row>
    <row r="8" spans="1:7" s="11" customFormat="1" ht="41.45">
      <c r="A8" s="96" t="s">
        <v>35</v>
      </c>
      <c r="B8" s="96" t="s">
        <v>36</v>
      </c>
      <c r="C8" s="96" t="s">
        <v>37</v>
      </c>
      <c r="D8" s="90">
        <v>32967</v>
      </c>
      <c r="E8" s="111"/>
      <c r="F8" s="111"/>
    </row>
    <row r="9" spans="1:7" s="11" customFormat="1" ht="69">
      <c r="A9" s="96" t="s">
        <v>38</v>
      </c>
      <c r="B9" s="96" t="s">
        <v>39</v>
      </c>
      <c r="C9" s="96" t="s">
        <v>40</v>
      </c>
      <c r="D9" s="90">
        <v>3409</v>
      </c>
      <c r="E9" s="118" t="s">
        <v>41</v>
      </c>
      <c r="F9" s="111"/>
    </row>
    <row r="10" spans="1:7" s="11" customFormat="1" ht="82.9">
      <c r="A10" s="96" t="s">
        <v>42</v>
      </c>
      <c r="B10" s="96" t="s">
        <v>43</v>
      </c>
      <c r="C10" s="96" t="s">
        <v>44</v>
      </c>
      <c r="D10" s="94">
        <v>127604</v>
      </c>
      <c r="E10" s="119" t="s">
        <v>45</v>
      </c>
      <c r="F10" s="112"/>
    </row>
    <row r="11" spans="1:7" s="11" customFormat="1" ht="55.15">
      <c r="A11" s="96" t="s">
        <v>46</v>
      </c>
      <c r="B11" s="96" t="s">
        <v>47</v>
      </c>
      <c r="C11" s="96" t="s">
        <v>48</v>
      </c>
      <c r="D11" s="90">
        <v>473</v>
      </c>
      <c r="E11" s="120" t="s">
        <v>45</v>
      </c>
      <c r="F11" s="111"/>
    </row>
    <row r="12" spans="1:7" s="11" customFormat="1" ht="69">
      <c r="A12" s="96" t="s">
        <v>49</v>
      </c>
      <c r="B12" s="96" t="s">
        <v>50</v>
      </c>
      <c r="C12" s="96" t="s">
        <v>51</v>
      </c>
      <c r="D12" s="90">
        <v>61</v>
      </c>
      <c r="E12" s="120" t="s">
        <v>52</v>
      </c>
      <c r="F12" s="111"/>
    </row>
    <row r="13" spans="1:7" s="11" customFormat="1" ht="69">
      <c r="A13" s="96" t="s">
        <v>53</v>
      </c>
      <c r="B13" s="96" t="s">
        <v>54</v>
      </c>
      <c r="C13" s="96" t="s">
        <v>55</v>
      </c>
      <c r="D13" s="90">
        <v>3022</v>
      </c>
      <c r="E13" s="120" t="s">
        <v>52</v>
      </c>
      <c r="F13" s="111"/>
    </row>
    <row r="14" spans="1:7" s="11" customFormat="1" ht="110.45">
      <c r="A14" s="96" t="s">
        <v>56</v>
      </c>
      <c r="B14" s="97" t="s">
        <v>57</v>
      </c>
      <c r="C14" s="97" t="s">
        <v>58</v>
      </c>
      <c r="D14" s="90">
        <v>1360</v>
      </c>
      <c r="E14" s="120" t="s">
        <v>52</v>
      </c>
      <c r="F14" s="111"/>
    </row>
    <row r="15" spans="1:7" s="11" customFormat="1" ht="123.75" customHeight="1">
      <c r="A15" s="96" t="s">
        <v>59</v>
      </c>
      <c r="B15" s="97" t="s">
        <v>60</v>
      </c>
      <c r="C15" s="97" t="s">
        <v>61</v>
      </c>
      <c r="D15" s="90">
        <v>221</v>
      </c>
      <c r="E15" s="112"/>
      <c r="F15" s="111"/>
    </row>
    <row r="16" spans="1:7" s="11" customFormat="1" ht="110.45">
      <c r="A16" s="96" t="s">
        <v>62</v>
      </c>
      <c r="B16" s="97" t="s">
        <v>63</v>
      </c>
      <c r="C16" s="97" t="s">
        <v>64</v>
      </c>
      <c r="D16" s="90">
        <v>1662</v>
      </c>
      <c r="E16" s="118" t="s">
        <v>52</v>
      </c>
      <c r="F16" s="111"/>
    </row>
    <row r="17" spans="1:6" s="11" customFormat="1" ht="41.45">
      <c r="A17" s="96" t="s">
        <v>65</v>
      </c>
      <c r="B17" s="75" t="s">
        <v>66</v>
      </c>
      <c r="C17" s="75" t="s">
        <v>67</v>
      </c>
      <c r="D17" s="90">
        <v>446</v>
      </c>
      <c r="E17" s="111"/>
      <c r="F17" s="111"/>
    </row>
    <row r="18" spans="1:6" s="11" customFormat="1" ht="96.6">
      <c r="A18" s="97" t="s">
        <v>68</v>
      </c>
      <c r="B18" s="75" t="s">
        <v>69</v>
      </c>
      <c r="C18" s="75" t="s">
        <v>70</v>
      </c>
      <c r="D18" s="94">
        <v>468</v>
      </c>
      <c r="E18" s="111"/>
      <c r="F18" s="111"/>
    </row>
    <row r="19" spans="1:6" s="11" customFormat="1" ht="41.45">
      <c r="A19" s="97" t="s">
        <v>71</v>
      </c>
      <c r="B19" s="75" t="s">
        <v>72</v>
      </c>
      <c r="C19" s="75" t="s">
        <v>73</v>
      </c>
      <c r="D19" s="90">
        <v>314</v>
      </c>
      <c r="E19" s="112"/>
      <c r="F19" s="112"/>
    </row>
    <row r="20" spans="1:6" s="11" customFormat="1" ht="41.45">
      <c r="A20" s="97" t="s">
        <v>74</v>
      </c>
      <c r="B20" s="75" t="s">
        <v>75</v>
      </c>
      <c r="C20" s="75" t="s">
        <v>76</v>
      </c>
      <c r="D20" s="90">
        <v>628</v>
      </c>
      <c r="E20" s="112"/>
      <c r="F20" s="112"/>
    </row>
    <row r="21" spans="1:6" s="11" customFormat="1" ht="110.45">
      <c r="A21" s="96" t="s">
        <v>77</v>
      </c>
      <c r="B21" s="76" t="s">
        <v>78</v>
      </c>
      <c r="C21" s="75" t="s">
        <v>79</v>
      </c>
      <c r="D21" s="90">
        <v>300</v>
      </c>
      <c r="E21" s="125"/>
      <c r="F21" s="125"/>
    </row>
    <row r="22" spans="1:6" s="11" customFormat="1" ht="69">
      <c r="A22" s="96" t="s">
        <v>80</v>
      </c>
      <c r="B22" s="75" t="s">
        <v>81</v>
      </c>
      <c r="C22" s="75" t="s">
        <v>82</v>
      </c>
      <c r="D22" s="90">
        <v>113</v>
      </c>
      <c r="E22" s="112"/>
      <c r="F22" s="112"/>
    </row>
    <row r="23" spans="1:6" s="11" customFormat="1" ht="69">
      <c r="A23" s="97" t="s">
        <v>83</v>
      </c>
      <c r="B23" s="75" t="s">
        <v>84</v>
      </c>
      <c r="C23" s="75" t="s">
        <v>85</v>
      </c>
      <c r="D23" s="90">
        <v>187</v>
      </c>
      <c r="E23" s="124"/>
      <c r="F23" s="125"/>
    </row>
    <row r="24" spans="1:6" s="11" customFormat="1" ht="96.6">
      <c r="A24" s="96" t="s">
        <v>86</v>
      </c>
      <c r="B24" s="75" t="s">
        <v>87</v>
      </c>
      <c r="C24" s="97" t="s">
        <v>88</v>
      </c>
      <c r="D24" s="90">
        <v>112</v>
      </c>
      <c r="E24" s="112" t="s">
        <v>89</v>
      </c>
      <c r="F24" s="111" t="s">
        <v>90</v>
      </c>
    </row>
    <row r="25" spans="1:6" s="11" customFormat="1" ht="138">
      <c r="A25" s="96" t="s">
        <v>91</v>
      </c>
      <c r="B25" s="75" t="s">
        <v>92</v>
      </c>
      <c r="C25" s="97" t="s">
        <v>93</v>
      </c>
      <c r="D25" s="90">
        <v>52</v>
      </c>
      <c r="E25" s="112" t="s">
        <v>94</v>
      </c>
      <c r="F25" s="111" t="s">
        <v>90</v>
      </c>
    </row>
    <row r="26" spans="1:6" s="11" customFormat="1" ht="96.6">
      <c r="A26" s="96" t="s">
        <v>95</v>
      </c>
      <c r="B26" s="75" t="s">
        <v>96</v>
      </c>
      <c r="C26" s="97" t="s">
        <v>97</v>
      </c>
      <c r="D26" s="90">
        <v>23</v>
      </c>
      <c r="E26" s="112" t="s">
        <v>98</v>
      </c>
      <c r="F26" s="111" t="s">
        <v>90</v>
      </c>
    </row>
    <row r="27" spans="1:6" s="11" customFormat="1" ht="82.9">
      <c r="A27" s="96" t="s">
        <v>99</v>
      </c>
      <c r="B27" s="76" t="s">
        <v>100</v>
      </c>
      <c r="C27" s="97" t="s">
        <v>101</v>
      </c>
      <c r="D27" s="90"/>
      <c r="E27" s="112" t="s">
        <v>102</v>
      </c>
      <c r="F27" s="111" t="s">
        <v>90</v>
      </c>
    </row>
    <row r="28" spans="1:6" s="11" customFormat="1" ht="151.9">
      <c r="A28" s="96" t="s">
        <v>103</v>
      </c>
      <c r="B28" s="76" t="s">
        <v>104</v>
      </c>
      <c r="C28" s="97" t="s">
        <v>105</v>
      </c>
      <c r="D28" s="90"/>
      <c r="E28" s="112" t="s">
        <v>102</v>
      </c>
      <c r="F28" s="111" t="s">
        <v>90</v>
      </c>
    </row>
    <row r="29" spans="1:6" s="11" customFormat="1" ht="82.9">
      <c r="A29" s="96" t="s">
        <v>106</v>
      </c>
      <c r="B29" s="76" t="s">
        <v>107</v>
      </c>
      <c r="C29" s="97" t="s">
        <v>108</v>
      </c>
      <c r="D29" s="90"/>
      <c r="E29" s="112" t="s">
        <v>102</v>
      </c>
      <c r="F29" s="111" t="s">
        <v>90</v>
      </c>
    </row>
    <row r="30" spans="1:6" s="11" customFormat="1" ht="82.9">
      <c r="A30" s="97" t="s">
        <v>109</v>
      </c>
      <c r="B30" s="75" t="s">
        <v>110</v>
      </c>
      <c r="C30" s="97" t="s">
        <v>111</v>
      </c>
      <c r="D30" s="90">
        <v>328</v>
      </c>
      <c r="E30" s="124"/>
      <c r="F30" s="125"/>
    </row>
    <row r="31" spans="1:6" s="68" customFormat="1" ht="17.45">
      <c r="A31" s="98" t="s">
        <v>112</v>
      </c>
      <c r="B31" s="98"/>
      <c r="C31" s="98"/>
      <c r="D31" s="79"/>
      <c r="E31" s="110"/>
      <c r="F31" s="110"/>
    </row>
    <row r="32" spans="1:6" s="11" customFormat="1" ht="41.45">
      <c r="A32" s="76" t="s">
        <v>113</v>
      </c>
      <c r="B32" s="76" t="s">
        <v>114</v>
      </c>
      <c r="C32" s="99" t="s">
        <v>115</v>
      </c>
      <c r="D32" s="90">
        <v>142651</v>
      </c>
      <c r="E32" s="111"/>
      <c r="F32" s="111"/>
    </row>
    <row r="33" spans="1:8" s="11" customFormat="1" ht="69">
      <c r="A33" s="76" t="s">
        <v>116</v>
      </c>
      <c r="B33" s="76" t="s">
        <v>117</v>
      </c>
      <c r="C33" s="100" t="s">
        <v>118</v>
      </c>
      <c r="D33" s="90">
        <v>39437</v>
      </c>
      <c r="E33" s="111"/>
      <c r="F33" s="111"/>
      <c r="H33" s="71"/>
    </row>
    <row r="34" spans="1:8" s="64" customFormat="1" ht="82.9">
      <c r="A34" s="97" t="s">
        <v>119</v>
      </c>
      <c r="B34" s="75" t="s">
        <v>120</v>
      </c>
      <c r="C34" s="101" t="s">
        <v>121</v>
      </c>
      <c r="D34" s="90">
        <v>3681</v>
      </c>
      <c r="E34" s="121" t="s">
        <v>45</v>
      </c>
      <c r="F34" s="113"/>
    </row>
    <row r="35" spans="1:8" s="11" customFormat="1" ht="82.9">
      <c r="A35" s="97" t="s">
        <v>122</v>
      </c>
      <c r="B35" s="75" t="s">
        <v>123</v>
      </c>
      <c r="C35" s="101" t="s">
        <v>124</v>
      </c>
      <c r="D35" s="90">
        <v>135</v>
      </c>
      <c r="E35" s="122" t="s">
        <v>45</v>
      </c>
      <c r="F35" s="113"/>
      <c r="G35" s="64"/>
    </row>
    <row r="36" spans="1:8" s="11" customFormat="1" ht="96.6">
      <c r="A36" s="97" t="s">
        <v>125</v>
      </c>
      <c r="B36" s="75" t="s">
        <v>126</v>
      </c>
      <c r="C36" s="101" t="s">
        <v>127</v>
      </c>
      <c r="D36" s="90">
        <v>254</v>
      </c>
      <c r="E36" s="122" t="s">
        <v>52</v>
      </c>
      <c r="F36" s="113"/>
      <c r="G36" s="64"/>
    </row>
    <row r="37" spans="1:8" s="11" customFormat="1" ht="96.6">
      <c r="A37" s="97" t="s">
        <v>128</v>
      </c>
      <c r="B37" s="75" t="s">
        <v>129</v>
      </c>
      <c r="C37" s="101" t="s">
        <v>130</v>
      </c>
      <c r="D37" s="90">
        <v>3292</v>
      </c>
      <c r="E37" s="122" t="s">
        <v>52</v>
      </c>
      <c r="F37" s="113"/>
      <c r="G37" s="64"/>
    </row>
    <row r="38" spans="1:8" s="11" customFormat="1" ht="138">
      <c r="A38" s="96" t="s">
        <v>131</v>
      </c>
      <c r="B38" s="75" t="s">
        <v>132</v>
      </c>
      <c r="C38" s="101" t="s">
        <v>133</v>
      </c>
      <c r="D38" s="90">
        <v>1244</v>
      </c>
      <c r="E38" s="122" t="s">
        <v>52</v>
      </c>
      <c r="F38" s="113"/>
      <c r="G38" s="64"/>
    </row>
    <row r="39" spans="1:8" s="11" customFormat="1" ht="138">
      <c r="A39" s="96" t="s">
        <v>134</v>
      </c>
      <c r="B39" s="75" t="s">
        <v>135</v>
      </c>
      <c r="C39" s="101" t="s">
        <v>136</v>
      </c>
      <c r="D39" s="90">
        <v>943</v>
      </c>
      <c r="E39" s="123" t="s">
        <v>137</v>
      </c>
      <c r="F39" s="111"/>
      <c r="G39" s="64"/>
    </row>
    <row r="40" spans="1:8" s="11" customFormat="1" ht="138">
      <c r="A40" s="96" t="s">
        <v>138</v>
      </c>
      <c r="B40" s="75" t="s">
        <v>139</v>
      </c>
      <c r="C40" s="101" t="s">
        <v>140</v>
      </c>
      <c r="D40" s="90">
        <v>2048</v>
      </c>
      <c r="E40" s="122" t="s">
        <v>52</v>
      </c>
      <c r="F40" s="113"/>
      <c r="G40" s="64"/>
    </row>
    <row r="41" spans="1:8" s="11" customFormat="1" ht="55.15">
      <c r="A41" s="96" t="s">
        <v>141</v>
      </c>
      <c r="B41" s="75" t="s">
        <v>142</v>
      </c>
      <c r="C41" s="101" t="s">
        <v>143</v>
      </c>
      <c r="D41" s="90">
        <v>759</v>
      </c>
      <c r="E41" s="113"/>
      <c r="F41" s="113"/>
    </row>
    <row r="42" spans="1:8" s="11" customFormat="1" ht="96.6">
      <c r="A42" s="96" t="s">
        <v>144</v>
      </c>
      <c r="B42" s="75" t="s">
        <v>145</v>
      </c>
      <c r="C42" s="75" t="s">
        <v>146</v>
      </c>
      <c r="D42" s="94">
        <v>265</v>
      </c>
      <c r="E42" s="113"/>
      <c r="F42" s="113"/>
    </row>
    <row r="43" spans="1:8" s="11" customFormat="1" ht="41.45">
      <c r="A43" s="97" t="s">
        <v>147</v>
      </c>
      <c r="B43" s="75" t="s">
        <v>148</v>
      </c>
      <c r="C43" s="101" t="s">
        <v>149</v>
      </c>
      <c r="D43" s="90">
        <v>582</v>
      </c>
      <c r="E43" s="112"/>
      <c r="F43" s="114"/>
    </row>
    <row r="44" spans="1:8" s="11" customFormat="1" ht="41.45">
      <c r="A44" s="97" t="s">
        <v>150</v>
      </c>
      <c r="B44" s="75" t="s">
        <v>151</v>
      </c>
      <c r="C44" s="101" t="s">
        <v>152</v>
      </c>
      <c r="D44" s="90">
        <v>200</v>
      </c>
      <c r="E44" s="112"/>
      <c r="F44" s="113"/>
    </row>
    <row r="45" spans="1:8" s="11" customFormat="1" ht="124.15">
      <c r="A45" s="96" t="s">
        <v>153</v>
      </c>
      <c r="B45" s="76" t="s">
        <v>154</v>
      </c>
      <c r="C45" s="101" t="s">
        <v>155</v>
      </c>
      <c r="D45" s="90">
        <v>67</v>
      </c>
      <c r="E45" s="125"/>
      <c r="F45" s="125"/>
    </row>
    <row r="46" spans="1:8" s="11" customFormat="1" ht="91.5" customHeight="1">
      <c r="A46" s="97" t="s">
        <v>156</v>
      </c>
      <c r="B46" s="75" t="s">
        <v>157</v>
      </c>
      <c r="C46" s="101" t="s">
        <v>158</v>
      </c>
      <c r="D46" s="90">
        <v>45</v>
      </c>
      <c r="E46" s="114"/>
      <c r="F46" s="113"/>
    </row>
    <row r="47" spans="1:8" s="11" customFormat="1" ht="69">
      <c r="A47" s="97" t="s">
        <v>159</v>
      </c>
      <c r="B47" s="75" t="s">
        <v>160</v>
      </c>
      <c r="C47" s="101" t="s">
        <v>161</v>
      </c>
      <c r="D47" s="90">
        <v>22</v>
      </c>
      <c r="E47" s="124"/>
      <c r="F47" s="125"/>
    </row>
    <row r="48" spans="1:8" s="11" customFormat="1" ht="96.6">
      <c r="A48" s="96" t="s">
        <v>162</v>
      </c>
      <c r="B48" s="75" t="s">
        <v>163</v>
      </c>
      <c r="C48" s="99" t="s">
        <v>164</v>
      </c>
      <c r="D48" s="90">
        <v>10</v>
      </c>
      <c r="E48" s="112" t="s">
        <v>165</v>
      </c>
      <c r="F48" s="111" t="s">
        <v>90</v>
      </c>
    </row>
    <row r="49" spans="1:7" s="11" customFormat="1" ht="138">
      <c r="A49" s="96" t="s">
        <v>166</v>
      </c>
      <c r="B49" s="75" t="s">
        <v>167</v>
      </c>
      <c r="C49" s="99" t="s">
        <v>168</v>
      </c>
      <c r="D49" s="90">
        <v>4</v>
      </c>
      <c r="E49" s="112" t="s">
        <v>169</v>
      </c>
      <c r="F49" s="111" t="s">
        <v>90</v>
      </c>
    </row>
    <row r="50" spans="1:7" s="11" customFormat="1" ht="96.6">
      <c r="A50" s="96" t="s">
        <v>170</v>
      </c>
      <c r="B50" s="75" t="s">
        <v>171</v>
      </c>
      <c r="C50" s="99" t="s">
        <v>172</v>
      </c>
      <c r="D50" s="90">
        <v>8</v>
      </c>
      <c r="E50" s="112" t="s">
        <v>173</v>
      </c>
      <c r="F50" s="111" t="s">
        <v>90</v>
      </c>
    </row>
    <row r="51" spans="1:7" s="11" customFormat="1" ht="82.9">
      <c r="A51" s="96" t="s">
        <v>174</v>
      </c>
      <c r="B51" s="76" t="s">
        <v>175</v>
      </c>
      <c r="C51" s="99" t="s">
        <v>176</v>
      </c>
      <c r="D51" s="90"/>
      <c r="E51" s="112" t="s">
        <v>102</v>
      </c>
      <c r="F51" s="111" t="s">
        <v>90</v>
      </c>
    </row>
    <row r="52" spans="1:7" s="11" customFormat="1" ht="151.9">
      <c r="A52" s="96" t="s">
        <v>177</v>
      </c>
      <c r="B52" s="76" t="s">
        <v>178</v>
      </c>
      <c r="C52" s="99" t="s">
        <v>179</v>
      </c>
      <c r="D52" s="90"/>
      <c r="E52" s="112" t="s">
        <v>102</v>
      </c>
      <c r="F52" s="111" t="s">
        <v>90</v>
      </c>
    </row>
    <row r="53" spans="1:7" s="11" customFormat="1" ht="96.6">
      <c r="A53" s="96" t="s">
        <v>180</v>
      </c>
      <c r="B53" s="76" t="s">
        <v>181</v>
      </c>
      <c r="C53" s="99" t="s">
        <v>182</v>
      </c>
      <c r="D53" s="90"/>
      <c r="E53" s="112" t="s">
        <v>102</v>
      </c>
      <c r="F53" s="111" t="s">
        <v>90</v>
      </c>
    </row>
    <row r="54" spans="1:7" s="11" customFormat="1" ht="82.9">
      <c r="A54" s="97" t="s">
        <v>183</v>
      </c>
      <c r="B54" s="75" t="s">
        <v>184</v>
      </c>
      <c r="C54" s="101" t="s">
        <v>185</v>
      </c>
      <c r="D54" s="75">
        <v>133</v>
      </c>
      <c r="E54" s="124"/>
      <c r="F54" s="125"/>
    </row>
    <row r="55" spans="1:7" s="68" customFormat="1" ht="17.45">
      <c r="A55" s="102" t="s">
        <v>186</v>
      </c>
      <c r="B55" s="102"/>
      <c r="C55" s="102"/>
      <c r="D55" s="80"/>
      <c r="E55" s="110"/>
      <c r="F55" s="110"/>
    </row>
    <row r="56" spans="1:7" s="11" customFormat="1" ht="69">
      <c r="A56" s="97" t="s">
        <v>187</v>
      </c>
      <c r="B56" s="76" t="s">
        <v>188</v>
      </c>
      <c r="C56" s="76" t="s">
        <v>189</v>
      </c>
      <c r="D56" s="90">
        <v>896</v>
      </c>
      <c r="E56" s="114"/>
      <c r="F56" s="114"/>
      <c r="G56" s="73"/>
    </row>
    <row r="57" spans="1:7" s="11" customFormat="1" ht="82.9">
      <c r="A57" s="96" t="s">
        <v>190</v>
      </c>
      <c r="B57" s="76" t="s">
        <v>191</v>
      </c>
      <c r="C57" s="76" t="s">
        <v>192</v>
      </c>
      <c r="D57" s="90">
        <f>SUM(D13+D37)</f>
        <v>6314</v>
      </c>
      <c r="E57" s="113"/>
      <c r="F57" s="113"/>
    </row>
    <row r="58" spans="1:7" s="11" customFormat="1" ht="156" customHeight="1">
      <c r="A58" s="103" t="s">
        <v>193</v>
      </c>
      <c r="B58" s="104" t="s">
        <v>194</v>
      </c>
      <c r="C58" s="105" t="s">
        <v>195</v>
      </c>
      <c r="D58" s="126">
        <f>D21+D45</f>
        <v>367</v>
      </c>
      <c r="E58" s="125"/>
      <c r="F58" s="125"/>
    </row>
    <row r="59" spans="1:7" s="11" customFormat="1" ht="96.6">
      <c r="A59" s="96" t="s">
        <v>196</v>
      </c>
      <c r="B59" s="100" t="s">
        <v>197</v>
      </c>
      <c r="C59" s="76" t="s">
        <v>111</v>
      </c>
      <c r="D59" s="126">
        <f>D30+D54</f>
        <v>461</v>
      </c>
      <c r="E59" s="125"/>
      <c r="F59" s="125"/>
    </row>
    <row r="60" spans="1:7" s="68" customFormat="1" ht="16.899999999999999">
      <c r="A60" s="77" t="s">
        <v>198</v>
      </c>
      <c r="B60" s="77"/>
      <c r="C60" s="106"/>
      <c r="D60" s="78"/>
      <c r="E60" s="109"/>
      <c r="F60" s="109"/>
    </row>
    <row r="61" spans="1:7" s="11" customFormat="1" ht="27.6">
      <c r="A61" s="96" t="s">
        <v>199</v>
      </c>
      <c r="B61" s="96" t="s">
        <v>200</v>
      </c>
      <c r="C61" s="99" t="s">
        <v>201</v>
      </c>
      <c r="D61" s="90">
        <v>3475</v>
      </c>
      <c r="E61" s="114"/>
      <c r="F61" s="113"/>
    </row>
    <row r="62" spans="1:7" s="11" customFormat="1" ht="55.15">
      <c r="A62" s="96" t="s">
        <v>202</v>
      </c>
      <c r="B62" s="82" t="s">
        <v>203</v>
      </c>
      <c r="C62" s="99" t="s">
        <v>204</v>
      </c>
      <c r="D62" s="90">
        <v>490</v>
      </c>
      <c r="E62" s="113"/>
      <c r="F62" s="113"/>
    </row>
    <row r="63" spans="1:7" s="68" customFormat="1" ht="16.899999999999999">
      <c r="A63" s="77" t="s">
        <v>205</v>
      </c>
      <c r="B63" s="77"/>
      <c r="C63" s="77"/>
      <c r="D63" s="78"/>
      <c r="E63" s="109"/>
      <c r="F63" s="109"/>
    </row>
    <row r="64" spans="1:7" s="11" customFormat="1" ht="82.9">
      <c r="A64" s="96" t="s">
        <v>206</v>
      </c>
      <c r="B64" s="82" t="s">
        <v>207</v>
      </c>
      <c r="C64" s="96" t="s">
        <v>208</v>
      </c>
      <c r="D64" s="81"/>
      <c r="E64" s="96" t="s">
        <v>209</v>
      </c>
      <c r="F64" s="111" t="s">
        <v>90</v>
      </c>
    </row>
    <row r="65" spans="1:6" s="11" customFormat="1" ht="82.9">
      <c r="A65" s="96" t="s">
        <v>210</v>
      </c>
      <c r="B65" s="82" t="s">
        <v>211</v>
      </c>
      <c r="C65" s="99" t="s">
        <v>212</v>
      </c>
      <c r="D65" s="90">
        <v>72</v>
      </c>
      <c r="E65" s="112"/>
      <c r="F65" s="113"/>
    </row>
    <row r="66" spans="1:6" s="11" customFormat="1" ht="55.15">
      <c r="A66" s="96" t="s">
        <v>213</v>
      </c>
      <c r="B66" s="82" t="s">
        <v>214</v>
      </c>
      <c r="C66" s="96" t="s">
        <v>215</v>
      </c>
      <c r="D66" s="90"/>
      <c r="E66" s="75" t="s">
        <v>216</v>
      </c>
      <c r="F66" s="113" t="s">
        <v>90</v>
      </c>
    </row>
    <row r="67" spans="1:6" s="11" customFormat="1" ht="82.9">
      <c r="A67" s="96" t="s">
        <v>217</v>
      </c>
      <c r="B67" s="96" t="s">
        <v>218</v>
      </c>
      <c r="C67" s="96" t="s">
        <v>219</v>
      </c>
      <c r="D67" s="90"/>
      <c r="E67" s="75" t="s">
        <v>216</v>
      </c>
      <c r="F67" s="113" t="s">
        <v>90</v>
      </c>
    </row>
    <row r="68" spans="1:6" s="11" customFormat="1" ht="82.9">
      <c r="A68" s="96" t="s">
        <v>220</v>
      </c>
      <c r="B68" s="96" t="s">
        <v>221</v>
      </c>
      <c r="C68" s="96" t="s">
        <v>222</v>
      </c>
      <c r="D68" s="90"/>
      <c r="E68" s="75" t="s">
        <v>216</v>
      </c>
      <c r="F68" s="113" t="s">
        <v>90</v>
      </c>
    </row>
    <row r="69" spans="1:6" s="68" customFormat="1" ht="16.899999999999999">
      <c r="A69" s="77" t="s">
        <v>223</v>
      </c>
      <c r="B69" s="77"/>
      <c r="C69" s="77"/>
      <c r="D69" s="78"/>
      <c r="E69" s="109"/>
      <c r="F69" s="109"/>
    </row>
    <row r="70" spans="1:6" s="11" customFormat="1" ht="82.9">
      <c r="A70" s="96" t="s">
        <v>224</v>
      </c>
      <c r="B70" s="96" t="s">
        <v>225</v>
      </c>
      <c r="C70" s="96" t="s">
        <v>226</v>
      </c>
      <c r="D70" s="91"/>
      <c r="E70" s="96" t="s">
        <v>209</v>
      </c>
      <c r="F70" s="113" t="s">
        <v>90</v>
      </c>
    </row>
    <row r="71" spans="1:6" s="11" customFormat="1" ht="82.9">
      <c r="A71" s="96" t="s">
        <v>227</v>
      </c>
      <c r="B71" s="96" t="s">
        <v>228</v>
      </c>
      <c r="C71" s="96" t="s">
        <v>229</v>
      </c>
      <c r="D71" s="91"/>
      <c r="E71" s="96" t="s">
        <v>209</v>
      </c>
      <c r="F71" s="113" t="s">
        <v>90</v>
      </c>
    </row>
    <row r="72" spans="1:6" s="11" customFormat="1" ht="16.899999999999999">
      <c r="A72" s="77" t="s">
        <v>230</v>
      </c>
      <c r="B72" s="77"/>
      <c r="C72" s="77"/>
      <c r="D72" s="78"/>
      <c r="E72" s="109"/>
      <c r="F72" s="109"/>
    </row>
    <row r="73" spans="1:6" s="11" customFormat="1" ht="73.5">
      <c r="A73" s="96" t="s">
        <v>231</v>
      </c>
      <c r="B73" s="96" t="s">
        <v>232</v>
      </c>
      <c r="C73" s="96" t="s">
        <v>233</v>
      </c>
      <c r="D73" s="91"/>
      <c r="E73" s="127" t="s">
        <v>234</v>
      </c>
      <c r="F73" s="111" t="s">
        <v>90</v>
      </c>
    </row>
    <row r="74" spans="1:6" s="11" customFormat="1" ht="88.5">
      <c r="A74" s="96" t="s">
        <v>235</v>
      </c>
      <c r="B74" s="96" t="s">
        <v>236</v>
      </c>
      <c r="C74" s="96" t="s">
        <v>237</v>
      </c>
      <c r="D74" s="91"/>
      <c r="E74" s="127" t="s">
        <v>234</v>
      </c>
      <c r="F74" s="111" t="s">
        <v>90</v>
      </c>
    </row>
    <row r="75" spans="1:6" s="68" customFormat="1" ht="16.899999999999999">
      <c r="A75" s="77" t="s">
        <v>238</v>
      </c>
      <c r="B75" s="77"/>
      <c r="C75" s="77"/>
      <c r="D75" s="78"/>
      <c r="E75" s="109"/>
      <c r="F75" s="109"/>
    </row>
    <row r="76" spans="1:6" s="11" customFormat="1" ht="82.9">
      <c r="A76" s="96" t="s">
        <v>239</v>
      </c>
      <c r="B76" s="96" t="s">
        <v>240</v>
      </c>
      <c r="C76" s="96" t="s">
        <v>241</v>
      </c>
      <c r="D76" s="92"/>
      <c r="E76" s="96" t="s">
        <v>209</v>
      </c>
      <c r="F76" s="111" t="s">
        <v>90</v>
      </c>
    </row>
    <row r="77" spans="1:6" s="11" customFormat="1" ht="82.9">
      <c r="A77" s="96" t="s">
        <v>242</v>
      </c>
      <c r="B77" s="96" t="s">
        <v>243</v>
      </c>
      <c r="C77" s="96" t="s">
        <v>244</v>
      </c>
      <c r="D77" s="92"/>
      <c r="E77" s="96" t="s">
        <v>209</v>
      </c>
      <c r="F77" s="111" t="s">
        <v>90</v>
      </c>
    </row>
    <row r="78" spans="1:6" s="11" customFormat="1" ht="82.9">
      <c r="A78" s="96" t="s">
        <v>245</v>
      </c>
      <c r="B78" s="96" t="s">
        <v>246</v>
      </c>
      <c r="C78" s="96" t="s">
        <v>247</v>
      </c>
      <c r="D78" s="92"/>
      <c r="E78" s="96" t="s">
        <v>209</v>
      </c>
      <c r="F78" s="111" t="s">
        <v>90</v>
      </c>
    </row>
    <row r="79" spans="1:6" s="11" customFormat="1" ht="82.9">
      <c r="A79" s="96" t="s">
        <v>248</v>
      </c>
      <c r="B79" s="96" t="s">
        <v>249</v>
      </c>
      <c r="C79" s="96" t="s">
        <v>250</v>
      </c>
      <c r="D79" s="92"/>
      <c r="E79" s="96" t="s">
        <v>209</v>
      </c>
      <c r="F79" s="111" t="s">
        <v>90</v>
      </c>
    </row>
    <row r="80" spans="1:6" s="68" customFormat="1" ht="16.899999999999999">
      <c r="A80" s="77" t="s">
        <v>251</v>
      </c>
      <c r="B80" s="77"/>
      <c r="C80" s="77"/>
      <c r="D80" s="78"/>
      <c r="E80" s="109"/>
      <c r="F80" s="109"/>
    </row>
    <row r="81" spans="1:7" s="11" customFormat="1" ht="82.9">
      <c r="A81" s="96" t="s">
        <v>252</v>
      </c>
      <c r="B81" s="96" t="s">
        <v>253</v>
      </c>
      <c r="C81" s="96" t="s">
        <v>254</v>
      </c>
      <c r="D81" s="92"/>
      <c r="E81" s="96" t="s">
        <v>209</v>
      </c>
      <c r="F81" s="111" t="s">
        <v>90</v>
      </c>
    </row>
    <row r="82" spans="1:7" s="11" customFormat="1" ht="82.9">
      <c r="A82" s="96" t="s">
        <v>255</v>
      </c>
      <c r="B82" s="96" t="s">
        <v>256</v>
      </c>
      <c r="C82" s="96" t="s">
        <v>257</v>
      </c>
      <c r="D82" s="92"/>
      <c r="E82" s="96" t="s">
        <v>209</v>
      </c>
      <c r="F82" s="111" t="s">
        <v>90</v>
      </c>
    </row>
    <row r="83" spans="1:7" s="11" customFormat="1" ht="82.9">
      <c r="A83" s="96" t="s">
        <v>258</v>
      </c>
      <c r="B83" s="96" t="s">
        <v>259</v>
      </c>
      <c r="C83" s="96" t="s">
        <v>260</v>
      </c>
      <c r="D83" s="92"/>
      <c r="E83" s="96" t="s">
        <v>209</v>
      </c>
      <c r="F83" s="111" t="s">
        <v>90</v>
      </c>
    </row>
    <row r="84" spans="1:7" ht="17.25" customHeight="1">
      <c r="A84" s="83" t="s">
        <v>261</v>
      </c>
      <c r="B84" s="83"/>
      <c r="C84" s="84"/>
      <c r="D84" s="82"/>
      <c r="E84" s="115"/>
      <c r="F84" s="115"/>
    </row>
    <row r="85" spans="1:7" s="8" customFormat="1">
      <c r="A85" s="85" t="s">
        <v>262</v>
      </c>
      <c r="B85" s="86"/>
      <c r="C85" s="85"/>
      <c r="D85" s="87"/>
      <c r="E85" s="116"/>
      <c r="F85" s="116"/>
      <c r="G85" s="63"/>
    </row>
    <row r="86" spans="1:7">
      <c r="A86" s="88" t="s">
        <v>263</v>
      </c>
      <c r="B86" s="88"/>
      <c r="C86" s="83"/>
      <c r="D86" s="82"/>
      <c r="E86" s="115"/>
      <c r="F86" s="115"/>
    </row>
    <row r="101" spans="5:7">
      <c r="E101" s="107"/>
      <c r="F101" s="107"/>
      <c r="G101" s="61"/>
    </row>
    <row r="106" spans="5:7">
      <c r="E106" s="107"/>
      <c r="F106" s="107"/>
      <c r="G106" s="61"/>
    </row>
    <row r="108" spans="5:7">
      <c r="E108" s="107"/>
      <c r="F108" s="107"/>
      <c r="G108" s="61"/>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264</v>
      </c>
      <c r="B1" s="2" t="s">
        <v>265</v>
      </c>
      <c r="C1" s="2" t="s">
        <v>266</v>
      </c>
      <c r="D1" s="2" t="s">
        <v>267</v>
      </c>
      <c r="E1" s="3" t="s">
        <v>268</v>
      </c>
      <c r="F1" s="2" t="s">
        <v>269</v>
      </c>
      <c r="G1" s="2" t="s">
        <v>270</v>
      </c>
      <c r="H1" s="2" t="s">
        <v>271</v>
      </c>
      <c r="K1" s="154" t="s">
        <v>272</v>
      </c>
      <c r="L1" s="154"/>
      <c r="M1" s="6"/>
      <c r="N1" s="6" t="s">
        <v>273</v>
      </c>
      <c r="O1" s="6"/>
      <c r="P1" s="6"/>
      <c r="Q1" s="6"/>
      <c r="R1" s="154" t="s">
        <v>274</v>
      </c>
      <c r="S1" s="154"/>
      <c r="T1" s="154" t="s">
        <v>275</v>
      </c>
      <c r="U1" s="154"/>
      <c r="V1" s="154"/>
      <c r="W1" s="154"/>
      <c r="X1" s="154"/>
      <c r="Y1" s="154" t="s">
        <v>275</v>
      </c>
      <c r="Z1" s="154"/>
      <c r="AA1" s="154"/>
      <c r="AB1" s="154"/>
      <c r="AC1" s="154"/>
    </row>
    <row r="2" spans="1:31" ht="28.5" customHeight="1">
      <c r="A2" s="3" t="s">
        <v>276</v>
      </c>
      <c r="B2" s="3" t="s">
        <v>277</v>
      </c>
      <c r="C2" s="4" t="e">
        <f>#REF!</f>
        <v>#REF!</v>
      </c>
      <c r="D2" s="4" t="e">
        <f>C2</f>
        <v>#REF!</v>
      </c>
      <c r="E2" s="4" t="e">
        <f>FLOOR(((YEAR(#REF!)*12+MONTH(#REF!))-(YEAR(#REF!)*12+MONTH(#REF!)))/3,1)+1</f>
        <v>#REF!</v>
      </c>
      <c r="F2" s="4" t="e">
        <f>IF(COUNTA(D2)&lt;$E$2,COUNTA(D2),"")</f>
        <v>#REF!</v>
      </c>
      <c r="G2" s="3" t="e">
        <f>IF(#REF!="","",(RIGHT(#REF!,4)+0))</f>
        <v>#REF!</v>
      </c>
      <c r="H2" s="3" t="e">
        <f>IF(#REF!="","",(LEFT(#REF!,(FIND("Q",#REF!,1)-1))))</f>
        <v>#REF!</v>
      </c>
      <c r="K2" s="13" t="s">
        <v>278</v>
      </c>
      <c r="L2" s="13" t="s">
        <v>279</v>
      </c>
      <c r="M2" s="13" t="s">
        <v>280</v>
      </c>
      <c r="N2" s="13"/>
      <c r="O2" s="13"/>
      <c r="P2" s="13"/>
      <c r="Q2" s="13"/>
      <c r="R2" s="13" t="s">
        <v>281</v>
      </c>
      <c r="S2" s="13" t="s">
        <v>282</v>
      </c>
      <c r="T2" s="13" t="s">
        <v>283</v>
      </c>
      <c r="U2" s="13" t="s">
        <v>284</v>
      </c>
      <c r="V2" s="13" t="s">
        <v>285</v>
      </c>
      <c r="W2" s="13" t="s">
        <v>286</v>
      </c>
      <c r="X2" s="13"/>
      <c r="Y2" s="13" t="s">
        <v>283</v>
      </c>
      <c r="Z2" s="13" t="s">
        <v>284</v>
      </c>
      <c r="AA2" s="13" t="s">
        <v>285</v>
      </c>
      <c r="AB2" s="13" t="s">
        <v>286</v>
      </c>
      <c r="AC2" s="13"/>
    </row>
    <row r="3" spans="1:31" ht="29.25" customHeight="1">
      <c r="A3" s="5" t="s">
        <v>277</v>
      </c>
      <c r="B3" s="5" t="s">
        <v>287</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288</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287</v>
      </c>
      <c r="B4" s="5" t="s">
        <v>289</v>
      </c>
      <c r="C4" s="4"/>
      <c r="D4" s="3" t="e">
        <f t="shared" ref="D4:D67" si="1">IF(D3="","",VLOOKUP(D3,$A$1:$B$401,2,FALSE))</f>
        <v>#REF!</v>
      </c>
      <c r="F4" s="4" t="e">
        <f>IF(COUNTA($D$2:D4)&lt;=$E$2,COUNTA($D$2:D4),"")</f>
        <v>#REF!</v>
      </c>
      <c r="G4" s="3" t="e">
        <f t="shared" si="0"/>
        <v>#REF!</v>
      </c>
      <c r="H4" s="3" t="e">
        <f>IF(H3="",0,H3*4-4)</f>
        <v>#REF!</v>
      </c>
      <c r="I4" t="s">
        <v>273</v>
      </c>
      <c r="K4" s="13"/>
      <c r="L4" s="13"/>
      <c r="M4" s="13"/>
      <c r="N4" s="13"/>
      <c r="O4" s="13"/>
      <c r="P4" s="13"/>
      <c r="Q4" s="13"/>
      <c r="R4" s="13"/>
      <c r="S4" s="15" t="s">
        <v>290</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289</v>
      </c>
      <c r="B5" s="5" t="s">
        <v>291</v>
      </c>
      <c r="D5" s="3" t="e">
        <f t="shared" si="1"/>
        <v>#REF!</v>
      </c>
      <c r="F5" s="4" t="e">
        <f>IF(COUNTA($D$2:D5)&lt;=$E$2,COUNTA($D$2:D5),"")</f>
        <v>#REF!</v>
      </c>
      <c r="G5" s="3" t="e">
        <f t="shared" si="0"/>
        <v>#REF!</v>
      </c>
      <c r="K5" s="13"/>
      <c r="L5" s="13"/>
      <c r="M5" s="13"/>
      <c r="N5" s="13" t="s">
        <v>292</v>
      </c>
      <c r="O5" s="49" t="s">
        <v>293</v>
      </c>
      <c r="P5" s="13" t="s">
        <v>294</v>
      </c>
      <c r="Q5" s="13" t="s">
        <v>295</v>
      </c>
      <c r="R5" s="13"/>
      <c r="S5" s="17" t="s">
        <v>296</v>
      </c>
      <c r="T5" s="16" t="e">
        <f>IF(#REF!="","",(#REF!))</f>
        <v>#REF!</v>
      </c>
      <c r="U5" s="16"/>
      <c r="V5" s="16"/>
      <c r="W5" s="16"/>
      <c r="X5" s="16"/>
      <c r="Y5" s="16"/>
      <c r="Z5" s="16"/>
      <c r="AA5" s="16"/>
      <c r="AB5" s="16"/>
      <c r="AC5" s="16"/>
      <c r="AE5" t="s">
        <v>273</v>
      </c>
    </row>
    <row r="6" spans="1:31" ht="15.75" customHeight="1">
      <c r="A6" s="5" t="s">
        <v>291</v>
      </c>
      <c r="B6" s="5" t="s">
        <v>297</v>
      </c>
      <c r="D6" s="3" t="e">
        <f t="shared" si="1"/>
        <v>#REF!</v>
      </c>
      <c r="F6" s="4" t="e">
        <f>IF(COUNTA($D$2:D6)&lt;=$E$2,COUNTA($D$2:D6),"")</f>
        <v>#REF!</v>
      </c>
      <c r="G6" s="3" t="e">
        <f t="shared" si="0"/>
        <v>#REF!</v>
      </c>
      <c r="K6" s="14"/>
      <c r="L6" s="14"/>
      <c r="M6" s="14"/>
      <c r="N6" s="14"/>
      <c r="O6" s="14"/>
      <c r="P6" s="14"/>
      <c r="Q6" s="14"/>
      <c r="R6" s="14"/>
      <c r="S6" s="18" t="s">
        <v>298</v>
      </c>
      <c r="T6" s="19" t="e">
        <f>IF(T3="","",EDATE(T3,9))</f>
        <v>#REF!</v>
      </c>
      <c r="U6" s="19"/>
      <c r="V6" s="19"/>
      <c r="W6" s="19"/>
      <c r="X6" s="19"/>
      <c r="Y6" s="19"/>
      <c r="Z6" s="19"/>
      <c r="AA6" s="19"/>
      <c r="AB6" s="19"/>
      <c r="AC6" s="19"/>
    </row>
    <row r="7" spans="1:31" ht="30.75" customHeight="1" thickBot="1">
      <c r="A7" s="5" t="s">
        <v>297</v>
      </c>
      <c r="B7" s="5" t="s">
        <v>299</v>
      </c>
      <c r="D7" s="3" t="e">
        <f t="shared" si="1"/>
        <v>#REF!</v>
      </c>
      <c r="F7" s="4" t="e">
        <f>IF(COUNTA($D$2:D7)&lt;=$E$2,COUNTA($D$2:D7),"")</f>
        <v>#REF!</v>
      </c>
      <c r="G7" s="3" t="e">
        <f t="shared" si="0"/>
        <v>#REF!</v>
      </c>
      <c r="K7" s="149" t="e">
        <f>#REF!</f>
        <v>#REF!</v>
      </c>
      <c r="L7" s="149" t="e">
        <f>#REF!</f>
        <v>#REF!</v>
      </c>
      <c r="M7" s="149" t="e">
        <f>#REF!</f>
        <v>#REF!</v>
      </c>
      <c r="N7" s="152">
        <f>COUNT($K$7:K12)</f>
        <v>0</v>
      </c>
      <c r="O7" s="152" t="e">
        <f>N7+$H$4</f>
        <v>#REF!</v>
      </c>
      <c r="P7" s="152" t="e">
        <f>IF($T$5=K7,1,"")</f>
        <v>#REF!</v>
      </c>
      <c r="Q7" s="152" t="e">
        <f>IF(N7&lt;=$E$2,1,0)</f>
        <v>#REF!</v>
      </c>
      <c r="R7" s="20" t="s">
        <v>300</v>
      </c>
      <c r="S7" s="21" t="s">
        <v>301</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299</v>
      </c>
      <c r="B8" s="5" t="s">
        <v>302</v>
      </c>
      <c r="D8" s="3" t="e">
        <f t="shared" si="1"/>
        <v>#REF!</v>
      </c>
      <c r="F8" s="4" t="e">
        <f>IF(COUNTA($D$2:D8)&lt;=$E$2,COUNTA($D$2:D8),"")</f>
        <v>#REF!</v>
      </c>
      <c r="G8" s="3" t="e">
        <f t="shared" si="0"/>
        <v>#REF!</v>
      </c>
      <c r="K8" s="149"/>
      <c r="L8" s="149"/>
      <c r="M8" s="149"/>
      <c r="N8" s="152"/>
      <c r="O8" s="152"/>
      <c r="P8" s="152"/>
      <c r="Q8" s="152"/>
      <c r="R8" s="23" t="s">
        <v>303</v>
      </c>
      <c r="S8" s="24" t="s">
        <v>304</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302</v>
      </c>
      <c r="B9" s="5" t="s">
        <v>305</v>
      </c>
      <c r="D9" s="3" t="e">
        <f t="shared" si="1"/>
        <v>#REF!</v>
      </c>
      <c r="F9" s="4" t="e">
        <f>IF(COUNTA($D$2:D9)&lt;=$E$2,COUNTA($D$2:D9),"")</f>
        <v>#REF!</v>
      </c>
      <c r="G9" s="3" t="e">
        <f t="shared" si="0"/>
        <v>#REF!</v>
      </c>
      <c r="K9" s="149"/>
      <c r="L9" s="149"/>
      <c r="M9" s="149"/>
      <c r="N9" s="152"/>
      <c r="O9" s="152"/>
      <c r="P9" s="152"/>
      <c r="Q9" s="152"/>
      <c r="R9" s="23" t="s">
        <v>300</v>
      </c>
      <c r="S9" s="24" t="s">
        <v>306</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305</v>
      </c>
      <c r="B10" s="5" t="s">
        <v>307</v>
      </c>
      <c r="D10" s="3" t="e">
        <f t="shared" si="1"/>
        <v>#REF!</v>
      </c>
      <c r="F10" s="4" t="e">
        <f>IF(COUNTA($D$2:D10)&lt;=$E$2,COUNTA($D$2:D10),"")</f>
        <v>#REF!</v>
      </c>
      <c r="G10" s="3" t="e">
        <f t="shared" si="0"/>
        <v>#REF!</v>
      </c>
      <c r="K10" s="149"/>
      <c r="L10" s="149"/>
      <c r="M10" s="149"/>
      <c r="N10" s="152"/>
      <c r="O10" s="152"/>
      <c r="P10" s="152"/>
      <c r="Q10" s="152"/>
      <c r="R10" s="23" t="s">
        <v>308</v>
      </c>
      <c r="S10" s="24" t="s">
        <v>306</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307</v>
      </c>
      <c r="B11" s="5" t="s">
        <v>309</v>
      </c>
      <c r="D11" s="3" t="e">
        <f t="shared" si="1"/>
        <v>#REF!</v>
      </c>
      <c r="F11" s="4" t="e">
        <f>IF(COUNTA($D$2:D11)&lt;=$E$2,COUNTA($D$2:D11),"")</f>
        <v>#REF!</v>
      </c>
      <c r="G11" s="3" t="e">
        <f t="shared" si="0"/>
        <v>#REF!</v>
      </c>
      <c r="K11" s="149"/>
      <c r="L11" s="149"/>
      <c r="M11" s="149"/>
      <c r="N11" s="152"/>
      <c r="O11" s="152"/>
      <c r="P11" s="152"/>
      <c r="Q11" s="152"/>
      <c r="R11" s="23" t="s">
        <v>308</v>
      </c>
      <c r="S11" s="24" t="s">
        <v>296</v>
      </c>
      <c r="T11" s="47" t="e">
        <f>IF(P7="","",IF(MOD(P7,4)=0, "CY" &amp; P7/4, ""))</f>
        <v>#REF!</v>
      </c>
      <c r="U11" s="25"/>
      <c r="V11" s="25"/>
      <c r="W11" s="25"/>
      <c r="X11" s="25"/>
      <c r="Y11" s="47" t="e">
        <f>IF($Q7=1,T11,"")</f>
        <v>#REF!</v>
      </c>
      <c r="Z11" s="25"/>
      <c r="AA11" s="25"/>
      <c r="AB11" s="25"/>
      <c r="AC11" s="25"/>
    </row>
    <row r="12" spans="1:31">
      <c r="A12" s="5" t="s">
        <v>309</v>
      </c>
      <c r="B12" s="5" t="s">
        <v>310</v>
      </c>
      <c r="D12" s="3" t="e">
        <f t="shared" si="1"/>
        <v>#REF!</v>
      </c>
      <c r="F12" s="4" t="e">
        <f>IF(COUNTA($D$2:D12)&lt;=$E$2,COUNTA($D$2:D12),"")</f>
        <v>#REF!</v>
      </c>
      <c r="G12" s="3" t="e">
        <f t="shared" si="0"/>
        <v>#REF!</v>
      </c>
      <c r="K12" s="150"/>
      <c r="L12" s="150"/>
      <c r="M12" s="150"/>
      <c r="N12" s="153"/>
      <c r="O12" s="153"/>
      <c r="P12" s="153"/>
      <c r="Q12" s="153"/>
      <c r="R12" s="27" t="s">
        <v>300</v>
      </c>
      <c r="S12" s="28" t="s">
        <v>298</v>
      </c>
      <c r="T12" s="48" t="str">
        <f>IF(MOD(N7,4)=0, "DY" &amp; N7/4, "")</f>
        <v>DY0</v>
      </c>
      <c r="U12" s="29"/>
      <c r="V12" s="29"/>
      <c r="W12" s="29"/>
      <c r="X12" s="29"/>
      <c r="Y12" s="48" t="e">
        <f>IF($Q7=1,T12,"")</f>
        <v>#REF!</v>
      </c>
      <c r="Z12" s="29"/>
      <c r="AA12" s="29"/>
      <c r="AB12" s="29"/>
      <c r="AC12" s="29"/>
    </row>
    <row r="13" spans="1:31" ht="15" thickBot="1">
      <c r="A13" s="5" t="s">
        <v>310</v>
      </c>
      <c r="B13" s="5" t="s">
        <v>311</v>
      </c>
      <c r="D13" s="3" t="e">
        <f t="shared" si="1"/>
        <v>#REF!</v>
      </c>
      <c r="F13" s="4" t="e">
        <f>IF(COUNTA($D$2:D13)&lt;=$E$2,COUNTA($D$2:D13),"")</f>
        <v>#REF!</v>
      </c>
      <c r="G13" s="3" t="e">
        <f t="shared" si="0"/>
        <v>#REF!</v>
      </c>
      <c r="K13" s="148" t="e">
        <f>EDATE(K7,3)</f>
        <v>#REF!</v>
      </c>
      <c r="L13" s="148" t="e">
        <f>IF(L7="","",EDATE(L7,3))</f>
        <v>#REF!</v>
      </c>
      <c r="M13" s="148" t="e">
        <f>IF(M7="","",(EDATE(M7,3)))</f>
        <v>#REF!</v>
      </c>
      <c r="N13" s="151">
        <f>COUNT($K$7:K18)</f>
        <v>0</v>
      </c>
      <c r="O13" s="151" t="e">
        <f t="shared" ref="O13" si="3">N13+$H$4</f>
        <v>#REF!</v>
      </c>
      <c r="P13" s="151" t="e">
        <f>IF(P7="",IF($T$5=K13,1,""),P7+1)</f>
        <v>#REF!</v>
      </c>
      <c r="Q13" s="151" t="e">
        <f>IF(N13&lt;=$E$2,1,0)</f>
        <v>#REF!</v>
      </c>
      <c r="R13" s="31" t="s">
        <v>300</v>
      </c>
      <c r="S13" s="32" t="s">
        <v>312</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311</v>
      </c>
      <c r="B14" s="5" t="s">
        <v>313</v>
      </c>
      <c r="D14" s="3" t="e">
        <f t="shared" si="1"/>
        <v>#REF!</v>
      </c>
      <c r="F14" s="4" t="e">
        <f>IF(COUNTA($D$2:D14)&lt;=$E$2,COUNTA($D$2:D14),"")</f>
        <v>#REF!</v>
      </c>
      <c r="G14" s="3" t="e">
        <f t="shared" si="0"/>
        <v>#REF!</v>
      </c>
      <c r="K14" s="149"/>
      <c r="L14" s="149"/>
      <c r="M14" s="149"/>
      <c r="N14" s="152"/>
      <c r="O14" s="152"/>
      <c r="P14" s="152"/>
      <c r="Q14" s="152"/>
      <c r="R14" s="23" t="s">
        <v>303</v>
      </c>
      <c r="S14" s="24" t="s">
        <v>304</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313</v>
      </c>
      <c r="B15" s="5" t="s">
        <v>314</v>
      </c>
      <c r="D15" s="3" t="e">
        <f t="shared" si="1"/>
        <v>#REF!</v>
      </c>
      <c r="F15" s="4" t="e">
        <f>IF(COUNTA($D$2:D15)&lt;=$E$2,COUNTA($D$2:D15),"")</f>
        <v>#REF!</v>
      </c>
      <c r="G15" s="3" t="e">
        <f t="shared" si="0"/>
        <v>#REF!</v>
      </c>
      <c r="K15" s="149"/>
      <c r="L15" s="149"/>
      <c r="M15" s="149"/>
      <c r="N15" s="152"/>
      <c r="O15" s="152"/>
      <c r="P15" s="152"/>
      <c r="Q15" s="152"/>
      <c r="R15" s="23" t="s">
        <v>300</v>
      </c>
      <c r="S15" s="24" t="s">
        <v>306</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314</v>
      </c>
      <c r="B16" s="5" t="s">
        <v>315</v>
      </c>
      <c r="D16" s="3" t="e">
        <f t="shared" si="1"/>
        <v>#REF!</v>
      </c>
      <c r="F16" s="4" t="e">
        <f>IF(COUNTA($D$2:D16)&lt;=$E$2,COUNTA($D$2:D16),"")</f>
        <v>#REF!</v>
      </c>
      <c r="G16" s="3" t="e">
        <f t="shared" si="0"/>
        <v>#REF!</v>
      </c>
      <c r="K16" s="149"/>
      <c r="L16" s="149"/>
      <c r="M16" s="149"/>
      <c r="N16" s="152"/>
      <c r="O16" s="152"/>
      <c r="P16" s="152"/>
      <c r="Q16" s="152"/>
      <c r="R16" s="23" t="s">
        <v>308</v>
      </c>
      <c r="S16" s="24" t="s">
        <v>306</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315</v>
      </c>
      <c r="B17" s="5" t="s">
        <v>316</v>
      </c>
      <c r="D17" s="3" t="e">
        <f t="shared" si="1"/>
        <v>#REF!</v>
      </c>
      <c r="F17" s="4" t="e">
        <f>IF(COUNTA($D$2:D17)&lt;=$E$2,COUNTA($D$2:D17),"")</f>
        <v>#REF!</v>
      </c>
      <c r="K17" s="149"/>
      <c r="L17" s="149"/>
      <c r="M17" s="149"/>
      <c r="N17" s="152"/>
      <c r="O17" s="152"/>
      <c r="P17" s="152"/>
      <c r="Q17" s="152"/>
      <c r="R17" s="23" t="s">
        <v>308</v>
      </c>
      <c r="S17" s="24" t="s">
        <v>296</v>
      </c>
      <c r="T17" s="25" t="e">
        <f>IF(P13="","",IF(MOD(P13,4)=0, "CY" &amp; P13/4, ""))</f>
        <v>#REF!</v>
      </c>
      <c r="U17" s="26"/>
      <c r="V17" s="26"/>
      <c r="W17" s="26"/>
      <c r="X17" s="25"/>
      <c r="Y17" s="25" t="e">
        <f>IF($Q13=1,T17,"")</f>
        <v>#REF!</v>
      </c>
      <c r="Z17" s="26"/>
      <c r="AA17" s="26"/>
      <c r="AB17" s="26"/>
      <c r="AC17" s="25"/>
    </row>
    <row r="18" spans="1:30" ht="22.5" customHeight="1">
      <c r="A18" s="5" t="s">
        <v>316</v>
      </c>
      <c r="B18" s="5" t="s">
        <v>317</v>
      </c>
      <c r="D18" s="3" t="e">
        <f t="shared" si="1"/>
        <v>#REF!</v>
      </c>
      <c r="F18" s="4" t="e">
        <f>IF(COUNTA($D$2:D18)&lt;=$E$2,COUNTA($D$2:D18),"")</f>
        <v>#REF!</v>
      </c>
      <c r="K18" s="150"/>
      <c r="L18" s="150"/>
      <c r="M18" s="150"/>
      <c r="N18" s="153"/>
      <c r="O18" s="153"/>
      <c r="P18" s="153"/>
      <c r="Q18" s="153"/>
      <c r="R18" s="27" t="s">
        <v>300</v>
      </c>
      <c r="S18" s="28" t="s">
        <v>298</v>
      </c>
      <c r="T18" s="29" t="str">
        <f>IF(MOD(N13,4)=0, "DY" &amp; N13/4, "")</f>
        <v>DY0</v>
      </c>
      <c r="U18" s="30"/>
      <c r="V18" s="30"/>
      <c r="W18" s="30"/>
      <c r="X18" s="29"/>
      <c r="Y18" s="29" t="e">
        <f>IF($Q13=1,T18,"")</f>
        <v>#REF!</v>
      </c>
      <c r="Z18" s="30"/>
      <c r="AA18" s="30"/>
      <c r="AB18" s="30"/>
      <c r="AC18" s="29"/>
    </row>
    <row r="19" spans="1:30" ht="30.75" customHeight="1" thickBot="1">
      <c r="A19" s="5" t="s">
        <v>317</v>
      </c>
      <c r="B19" s="5" t="s">
        <v>318</v>
      </c>
      <c r="D19" s="3" t="e">
        <f t="shared" si="1"/>
        <v>#REF!</v>
      </c>
      <c r="F19" s="4" t="e">
        <f>IF(COUNTA($D$2:D19)&lt;=$E$2,COUNTA($D$2:D19),"")</f>
        <v>#REF!</v>
      </c>
      <c r="K19" s="148" t="e">
        <f>EDATE(K13,3)</f>
        <v>#REF!</v>
      </c>
      <c r="L19" s="148" t="e">
        <f>IF(L13="","",EDATE(L13,3))</f>
        <v>#REF!</v>
      </c>
      <c r="M19" s="148" t="e">
        <f>IF(M13="","",(EDATE(M13,3)))</f>
        <v>#REF!</v>
      </c>
      <c r="N19" s="151">
        <f>COUNT($K$7:K24)</f>
        <v>0</v>
      </c>
      <c r="O19" s="151" t="e">
        <f t="shared" ref="O19" si="4">N19+$H$4</f>
        <v>#REF!</v>
      </c>
      <c r="P19" s="151" t="e">
        <f>IF(P13="",IF($T$5=K19,4,""),P13+1)</f>
        <v>#REF!</v>
      </c>
      <c r="Q19" s="151" t="e">
        <f>IF(N19&lt;=$E$2,1,0)</f>
        <v>#REF!</v>
      </c>
      <c r="R19" s="31" t="s">
        <v>300</v>
      </c>
      <c r="S19" s="32" t="s">
        <v>312</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273</v>
      </c>
    </row>
    <row r="20" spans="1:30" ht="22.5" customHeight="1" thickBot="1">
      <c r="A20" s="5" t="s">
        <v>318</v>
      </c>
      <c r="B20" s="5" t="s">
        <v>319</v>
      </c>
      <c r="D20" s="3" t="e">
        <f t="shared" si="1"/>
        <v>#REF!</v>
      </c>
      <c r="F20" s="4" t="e">
        <f>IF(COUNTA($D$2:D20)&lt;=$E$2,COUNTA($D$2:D20),"")</f>
        <v>#REF!</v>
      </c>
      <c r="K20" s="149"/>
      <c r="L20" s="149"/>
      <c r="M20" s="149"/>
      <c r="N20" s="152"/>
      <c r="O20" s="152"/>
      <c r="P20" s="152"/>
      <c r="Q20" s="152"/>
      <c r="R20" s="23" t="s">
        <v>303</v>
      </c>
      <c r="S20" s="24" t="s">
        <v>304</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319</v>
      </c>
      <c r="B21" s="5" t="s">
        <v>320</v>
      </c>
      <c r="D21" s="3" t="e">
        <f t="shared" si="1"/>
        <v>#REF!</v>
      </c>
      <c r="F21" s="4" t="e">
        <f>IF(COUNTA($D$2:D21)&lt;=$E$2,COUNTA($D$2:D21),"")</f>
        <v>#REF!</v>
      </c>
      <c r="K21" s="149"/>
      <c r="L21" s="149"/>
      <c r="M21" s="149"/>
      <c r="N21" s="152"/>
      <c r="O21" s="152"/>
      <c r="P21" s="152"/>
      <c r="Q21" s="152"/>
      <c r="R21" s="23" t="s">
        <v>300</v>
      </c>
      <c r="S21" s="24" t="s">
        <v>306</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320</v>
      </c>
      <c r="B22" s="5" t="s">
        <v>321</v>
      </c>
      <c r="D22" s="3" t="e">
        <f t="shared" si="1"/>
        <v>#REF!</v>
      </c>
      <c r="F22" s="4" t="e">
        <f>IF(COUNTA($D$2:D22)&lt;=$E$2,COUNTA($D$2:D22),"")</f>
        <v>#REF!</v>
      </c>
      <c r="K22" s="149"/>
      <c r="L22" s="149"/>
      <c r="M22" s="149"/>
      <c r="N22" s="152"/>
      <c r="O22" s="152"/>
      <c r="P22" s="152"/>
      <c r="Q22" s="152"/>
      <c r="R22" s="23" t="s">
        <v>308</v>
      </c>
      <c r="S22" s="24" t="s">
        <v>306</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321</v>
      </c>
      <c r="B23" s="5" t="s">
        <v>322</v>
      </c>
      <c r="D23" s="3" t="e">
        <f t="shared" si="1"/>
        <v>#REF!</v>
      </c>
      <c r="F23" s="4" t="e">
        <f>IF(COUNTA($D$2:D23)&lt;=$E$2,COUNTA($D$2:D23),"")</f>
        <v>#REF!</v>
      </c>
      <c r="K23" s="149"/>
      <c r="L23" s="149"/>
      <c r="M23" s="149"/>
      <c r="N23" s="152"/>
      <c r="O23" s="152"/>
      <c r="P23" s="152"/>
      <c r="Q23" s="152"/>
      <c r="R23" s="23" t="s">
        <v>308</v>
      </c>
      <c r="S23" s="24" t="s">
        <v>296</v>
      </c>
      <c r="T23" s="25" t="e">
        <f>IF(P19="","",IF(MOD(P19,4)=0, "CY" &amp; ($G$2-1+P19/4), ""))</f>
        <v>#REF!</v>
      </c>
      <c r="U23" s="26"/>
      <c r="V23" s="26"/>
      <c r="W23" s="26"/>
      <c r="X23" s="25"/>
      <c r="Y23" s="25" t="e">
        <f>IF($Q19=1,T23,"")</f>
        <v>#REF!</v>
      </c>
      <c r="Z23" s="26"/>
      <c r="AA23" s="26"/>
      <c r="AB23" s="26"/>
      <c r="AC23" s="25"/>
    </row>
    <row r="24" spans="1:30" ht="22.5" customHeight="1">
      <c r="A24" s="5" t="s">
        <v>322</v>
      </c>
      <c r="B24" s="5" t="s">
        <v>323</v>
      </c>
      <c r="D24" s="3" t="e">
        <f t="shared" si="1"/>
        <v>#REF!</v>
      </c>
      <c r="F24" s="4" t="e">
        <f>IF(COUNTA($D$2:D24)&lt;=$E$2,COUNTA($D$2:D24),"")</f>
        <v>#REF!</v>
      </c>
      <c r="K24" s="150"/>
      <c r="L24" s="150"/>
      <c r="M24" s="150"/>
      <c r="N24" s="153"/>
      <c r="O24" s="153"/>
      <c r="P24" s="153"/>
      <c r="Q24" s="153"/>
      <c r="R24" s="27" t="s">
        <v>300</v>
      </c>
      <c r="S24" s="28" t="s">
        <v>298</v>
      </c>
      <c r="T24" s="29" t="e">
        <f>IF(MOD(O19,4)=0, "DY" &amp; O19/4, "")</f>
        <v>#REF!</v>
      </c>
      <c r="U24" s="30"/>
      <c r="V24" s="30"/>
      <c r="W24" s="30"/>
      <c r="X24" s="29"/>
      <c r="Y24" s="29" t="e">
        <f>IF($Q19=1,T24,"")</f>
        <v>#REF!</v>
      </c>
      <c r="Z24" s="30"/>
      <c r="AA24" s="30"/>
      <c r="AB24" s="30"/>
      <c r="AC24" s="29"/>
    </row>
    <row r="25" spans="1:30" ht="22.5" customHeight="1" thickBot="1">
      <c r="A25" s="5" t="s">
        <v>323</v>
      </c>
      <c r="B25" s="5" t="s">
        <v>324</v>
      </c>
      <c r="D25" s="3" t="e">
        <f t="shared" si="1"/>
        <v>#REF!</v>
      </c>
      <c r="F25" s="4" t="e">
        <f>IF(COUNTA($D$2:D25)&lt;=$E$2,COUNTA($D$2:D25),"")</f>
        <v>#REF!</v>
      </c>
      <c r="K25" s="148" t="e">
        <f>EDATE(K19,3)</f>
        <v>#REF!</v>
      </c>
      <c r="L25" s="148" t="e">
        <f>IF(L19="","",EDATE(L19,3))</f>
        <v>#REF!</v>
      </c>
      <c r="M25" s="148" t="e">
        <f>IF(M19="","",(EDATE(M19,3)))</f>
        <v>#REF!</v>
      </c>
      <c r="N25" s="151">
        <f>COUNT($K$7:K30)</f>
        <v>0</v>
      </c>
      <c r="O25" s="151" t="e">
        <f t="shared" ref="O25" si="5">N25+$H$4</f>
        <v>#REF!</v>
      </c>
      <c r="P25" s="151" t="e">
        <f>IF(P19="",IF($T$5=K25,4,""),P19+1)</f>
        <v>#REF!</v>
      </c>
      <c r="Q25" s="151" t="e">
        <f>IF(N25&lt;=$E$2,1,0)</f>
        <v>#REF!</v>
      </c>
      <c r="R25" s="31" t="s">
        <v>300</v>
      </c>
      <c r="S25" s="32" t="s">
        <v>312</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324</v>
      </c>
      <c r="B26" s="5" t="s">
        <v>325</v>
      </c>
      <c r="D26" s="3" t="e">
        <f t="shared" si="1"/>
        <v>#REF!</v>
      </c>
      <c r="F26" s="4" t="e">
        <f>IF(COUNTA($D$2:D26)&lt;=$E$2,COUNTA($D$2:D26),"")</f>
        <v>#REF!</v>
      </c>
      <c r="K26" s="149"/>
      <c r="L26" s="149"/>
      <c r="M26" s="149"/>
      <c r="N26" s="152"/>
      <c r="O26" s="152"/>
      <c r="P26" s="152"/>
      <c r="Q26" s="152"/>
      <c r="R26" s="23" t="s">
        <v>303</v>
      </c>
      <c r="S26" s="24" t="s">
        <v>304</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325</v>
      </c>
      <c r="B27" s="5" t="s">
        <v>326</v>
      </c>
      <c r="D27" s="3" t="e">
        <f t="shared" si="1"/>
        <v>#REF!</v>
      </c>
      <c r="F27" s="4" t="e">
        <f>IF(COUNTA($D$2:D27)&lt;=$E$2,COUNTA($D$2:D27),"")</f>
        <v>#REF!</v>
      </c>
      <c r="K27" s="149"/>
      <c r="L27" s="149"/>
      <c r="M27" s="149"/>
      <c r="N27" s="152"/>
      <c r="O27" s="152"/>
      <c r="P27" s="152"/>
      <c r="Q27" s="152"/>
      <c r="R27" s="23" t="s">
        <v>300</v>
      </c>
      <c r="S27" s="24" t="s">
        <v>306</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326</v>
      </c>
      <c r="B28" s="5" t="s">
        <v>327</v>
      </c>
      <c r="D28" s="3" t="e">
        <f t="shared" si="1"/>
        <v>#REF!</v>
      </c>
      <c r="F28" s="4" t="e">
        <f>IF(COUNTA($D$2:D28)&lt;=$E$2,COUNTA($D$2:D28),"")</f>
        <v>#REF!</v>
      </c>
      <c r="K28" s="149"/>
      <c r="L28" s="149"/>
      <c r="M28" s="149"/>
      <c r="N28" s="152"/>
      <c r="O28" s="152"/>
      <c r="P28" s="152"/>
      <c r="Q28" s="152"/>
      <c r="R28" s="23" t="s">
        <v>308</v>
      </c>
      <c r="S28" s="24" t="s">
        <v>306</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327</v>
      </c>
      <c r="B29" s="5" t="s">
        <v>328</v>
      </c>
      <c r="D29" s="3" t="e">
        <f t="shared" si="1"/>
        <v>#REF!</v>
      </c>
      <c r="F29" s="4" t="e">
        <f>IF(COUNTA($D$2:D29)&lt;=$E$2,COUNTA($D$2:D29),"")</f>
        <v>#REF!</v>
      </c>
      <c r="K29" s="149"/>
      <c r="L29" s="149"/>
      <c r="M29" s="149"/>
      <c r="N29" s="152"/>
      <c r="O29" s="152"/>
      <c r="P29" s="152"/>
      <c r="Q29" s="152"/>
      <c r="R29" s="23" t="s">
        <v>308</v>
      </c>
      <c r="S29" s="24" t="s">
        <v>296</v>
      </c>
      <c r="T29" s="25" t="e">
        <f>IF(P25="","",IF(MOD(P25,4)=0, "CY" &amp; ($G$2-1+P25/4), ""))</f>
        <v>#REF!</v>
      </c>
      <c r="U29" s="26"/>
      <c r="V29" s="26"/>
      <c r="W29" s="26"/>
      <c r="X29" s="25"/>
      <c r="Y29" s="25" t="e">
        <f>IF($Q25=1,T29,"")</f>
        <v>#REF!</v>
      </c>
      <c r="Z29" s="26"/>
      <c r="AA29" s="26"/>
      <c r="AB29" s="26"/>
      <c r="AC29" s="25"/>
    </row>
    <row r="30" spans="1:30" ht="22.5" customHeight="1">
      <c r="A30" s="5" t="s">
        <v>328</v>
      </c>
      <c r="B30" s="5" t="s">
        <v>329</v>
      </c>
      <c r="D30" s="3" t="e">
        <f t="shared" si="1"/>
        <v>#REF!</v>
      </c>
      <c r="F30" s="4" t="e">
        <f>IF(COUNTA($D$2:D30)&lt;=$E$2,COUNTA($D$2:D30),"")</f>
        <v>#REF!</v>
      </c>
      <c r="K30" s="150"/>
      <c r="L30" s="150"/>
      <c r="M30" s="150"/>
      <c r="N30" s="153"/>
      <c r="O30" s="153"/>
      <c r="P30" s="153"/>
      <c r="Q30" s="153"/>
      <c r="R30" s="27" t="s">
        <v>300</v>
      </c>
      <c r="S30" s="28" t="s">
        <v>298</v>
      </c>
      <c r="T30" s="29" t="e">
        <f>IF(MOD(O25,4)=0, "DY" &amp; O25/4, "")</f>
        <v>#REF!</v>
      </c>
      <c r="U30" s="30"/>
      <c r="V30" s="30"/>
      <c r="W30" s="30"/>
      <c r="X30" s="29"/>
      <c r="Y30" s="29" t="e">
        <f>IF($Q25=1,T30,"")</f>
        <v>#REF!</v>
      </c>
      <c r="Z30" s="30"/>
      <c r="AA30" s="30"/>
      <c r="AB30" s="30"/>
      <c r="AC30" s="29"/>
    </row>
    <row r="31" spans="1:30" ht="30.75" customHeight="1" thickBot="1">
      <c r="A31" s="5" t="s">
        <v>329</v>
      </c>
      <c r="B31" s="5" t="s">
        <v>330</v>
      </c>
      <c r="D31" s="3" t="e">
        <f t="shared" si="1"/>
        <v>#REF!</v>
      </c>
      <c r="F31" s="4" t="e">
        <f>IF(COUNTA($D$2:D31)&lt;=$E$2,COUNTA($D$2:D31),"")</f>
        <v>#REF!</v>
      </c>
      <c r="K31" s="142" t="e">
        <f>EDATE(K25,3)</f>
        <v>#REF!</v>
      </c>
      <c r="L31" s="142" t="e">
        <f>IF(L25="","",EDATE(L25,3))</f>
        <v>#REF!</v>
      </c>
      <c r="M31" s="142" t="e">
        <f>IF(M25="","",(EDATE(M25,3)))</f>
        <v>#REF!</v>
      </c>
      <c r="N31" s="145">
        <f>COUNT($K$7:K36)</f>
        <v>0</v>
      </c>
      <c r="O31" s="145" t="e">
        <f t="shared" ref="O31" si="6">N31+$H$4</f>
        <v>#REF!</v>
      </c>
      <c r="P31" s="145" t="e">
        <f>IF(P25="",IF($T$5=K31,4,""),P25+1)</f>
        <v>#REF!</v>
      </c>
      <c r="Q31" s="145" t="e">
        <f>IF(N31&lt;=$E$2,1,0)</f>
        <v>#REF!</v>
      </c>
      <c r="R31" s="34" t="s">
        <v>300</v>
      </c>
      <c r="S31" s="35" t="s">
        <v>301</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330</v>
      </c>
      <c r="B32" s="5" t="s">
        <v>331</v>
      </c>
      <c r="D32" s="3" t="e">
        <f t="shared" si="1"/>
        <v>#REF!</v>
      </c>
      <c r="F32" s="4" t="e">
        <f>IF(COUNTA($D$2:D32)&lt;=$E$2,COUNTA($D$2:D32),"")</f>
        <v>#REF!</v>
      </c>
      <c r="K32" s="143"/>
      <c r="L32" s="143"/>
      <c r="M32" s="143"/>
      <c r="N32" s="146"/>
      <c r="O32" s="146"/>
      <c r="P32" s="146"/>
      <c r="Q32" s="146"/>
      <c r="R32" s="37" t="s">
        <v>303</v>
      </c>
      <c r="S32" s="38" t="s">
        <v>304</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331</v>
      </c>
      <c r="B33" s="5" t="s">
        <v>332</v>
      </c>
      <c r="D33" s="3" t="e">
        <f t="shared" si="1"/>
        <v>#REF!</v>
      </c>
      <c r="F33" s="4" t="e">
        <f>IF(COUNTA($D$2:D33)&lt;=$E$2,COUNTA($D$2:D33),"")</f>
        <v>#REF!</v>
      </c>
      <c r="K33" s="143"/>
      <c r="L33" s="143"/>
      <c r="M33" s="143"/>
      <c r="N33" s="146"/>
      <c r="O33" s="146"/>
      <c r="P33" s="146"/>
      <c r="Q33" s="146"/>
      <c r="R33" s="37" t="s">
        <v>300</v>
      </c>
      <c r="S33" s="38" t="s">
        <v>306</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332</v>
      </c>
      <c r="B34" s="5" t="s">
        <v>333</v>
      </c>
      <c r="D34" s="3" t="e">
        <f t="shared" si="1"/>
        <v>#REF!</v>
      </c>
      <c r="F34" s="4" t="e">
        <f>IF(COUNTA($D$2:D34)&lt;=$E$2,COUNTA($D$2:D34),"")</f>
        <v>#REF!</v>
      </c>
      <c r="K34" s="143"/>
      <c r="L34" s="143"/>
      <c r="M34" s="143"/>
      <c r="N34" s="146"/>
      <c r="O34" s="146"/>
      <c r="P34" s="146"/>
      <c r="Q34" s="146"/>
      <c r="R34" s="37" t="s">
        <v>308</v>
      </c>
      <c r="S34" s="38" t="s">
        <v>306</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333</v>
      </c>
      <c r="B35" s="5" t="s">
        <v>334</v>
      </c>
      <c r="D35" s="3" t="e">
        <f t="shared" si="1"/>
        <v>#REF!</v>
      </c>
      <c r="F35" s="4" t="e">
        <f>IF(COUNTA($D$2:D35)&lt;=$E$2,COUNTA($D$2:D35),"")</f>
        <v>#REF!</v>
      </c>
      <c r="K35" s="143"/>
      <c r="L35" s="143"/>
      <c r="M35" s="143"/>
      <c r="N35" s="146"/>
      <c r="O35" s="146"/>
      <c r="P35" s="146"/>
      <c r="Q35" s="146"/>
      <c r="R35" s="37" t="s">
        <v>308</v>
      </c>
      <c r="S35" s="38" t="s">
        <v>296</v>
      </c>
      <c r="T35" s="39" t="e">
        <f>IF(P31="","",IF(MOD(P31,4)=0, "CY" &amp; ($G$2-1+P31/4), ""))</f>
        <v>#REF!</v>
      </c>
      <c r="U35" s="39"/>
      <c r="V35" s="39"/>
      <c r="W35" s="39"/>
      <c r="X35" s="39"/>
      <c r="Y35" s="39" t="e">
        <f>IF($Q31=1,T35,"")</f>
        <v>#REF!</v>
      </c>
      <c r="Z35" s="39"/>
      <c r="AA35" s="39"/>
      <c r="AB35" s="39"/>
      <c r="AC35" s="39"/>
    </row>
    <row r="36" spans="1:31">
      <c r="A36" s="5" t="s">
        <v>334</v>
      </c>
      <c r="B36" s="5" t="s">
        <v>335</v>
      </c>
      <c r="D36" s="3" t="e">
        <f t="shared" si="1"/>
        <v>#REF!</v>
      </c>
      <c r="F36" s="4" t="e">
        <f>IF(COUNTA($D$2:D36)&lt;=$E$2,COUNTA($D$2:D36),"")</f>
        <v>#REF!</v>
      </c>
      <c r="K36" s="144"/>
      <c r="L36" s="144"/>
      <c r="M36" s="144"/>
      <c r="N36" s="147"/>
      <c r="O36" s="147"/>
      <c r="P36" s="147"/>
      <c r="Q36" s="147"/>
      <c r="R36" s="40" t="s">
        <v>300</v>
      </c>
      <c r="S36" s="41" t="s">
        <v>298</v>
      </c>
      <c r="T36" s="42" t="e">
        <f>IF(MOD(O31,4)=0, "DY" &amp; O31/4, "")</f>
        <v>#REF!</v>
      </c>
      <c r="U36" s="42"/>
      <c r="V36" s="42"/>
      <c r="W36" s="42"/>
      <c r="X36" s="42"/>
      <c r="Y36" s="42" t="e">
        <f>IF($Q31=1,T36,"")</f>
        <v>#REF!</v>
      </c>
      <c r="Z36" s="42"/>
      <c r="AA36" s="42"/>
      <c r="AB36" s="42"/>
      <c r="AC36" s="42"/>
      <c r="AE36" t="s">
        <v>273</v>
      </c>
    </row>
    <row r="37" spans="1:31" ht="30.75" customHeight="1" thickBot="1">
      <c r="A37" s="5" t="s">
        <v>335</v>
      </c>
      <c r="B37" s="5" t="s">
        <v>336</v>
      </c>
      <c r="D37" s="3" t="e">
        <f t="shared" si="1"/>
        <v>#REF!</v>
      </c>
      <c r="F37" s="4" t="e">
        <f>IF(COUNTA($D$2:D37)&lt;=$E$2,COUNTA($D$2:D37),"")</f>
        <v>#REF!</v>
      </c>
      <c r="K37" s="142" t="e">
        <f>EDATE(K31,3)</f>
        <v>#REF!</v>
      </c>
      <c r="L37" s="142" t="e">
        <f>IF(L31="","",EDATE(L31,3))</f>
        <v>#REF!</v>
      </c>
      <c r="M37" s="142" t="e">
        <f>IF(M31="","",(EDATE(M31,3)))</f>
        <v>#REF!</v>
      </c>
      <c r="N37" s="145">
        <f>COUNT($K$7:K42)</f>
        <v>0</v>
      </c>
      <c r="O37" s="145" t="e">
        <f t="shared" ref="O37" si="7">N37+$H$4</f>
        <v>#REF!</v>
      </c>
      <c r="P37" s="145" t="e">
        <f>IF(P31="",IF($T$5=K37,4,""),P31+1)</f>
        <v>#REF!</v>
      </c>
      <c r="Q37" s="145" t="e">
        <f>IF(N37&lt;=$E$2,1,0)</f>
        <v>#REF!</v>
      </c>
      <c r="R37" s="34" t="s">
        <v>300</v>
      </c>
      <c r="S37" s="35" t="s">
        <v>312</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336</v>
      </c>
      <c r="B38" s="5" t="s">
        <v>337</v>
      </c>
      <c r="D38" s="3" t="e">
        <f t="shared" si="1"/>
        <v>#REF!</v>
      </c>
      <c r="F38" s="4" t="e">
        <f>IF(COUNTA($D$2:D38)&lt;=$E$2,COUNTA($D$2:D38),"")</f>
        <v>#REF!</v>
      </c>
      <c r="K38" s="143"/>
      <c r="L38" s="143"/>
      <c r="M38" s="143"/>
      <c r="N38" s="146"/>
      <c r="O38" s="146"/>
      <c r="P38" s="146"/>
      <c r="Q38" s="146"/>
      <c r="R38" s="37" t="s">
        <v>303</v>
      </c>
      <c r="S38" s="38" t="s">
        <v>304</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337</v>
      </c>
      <c r="B39" s="5" t="s">
        <v>338</v>
      </c>
      <c r="D39" s="3" t="e">
        <f t="shared" si="1"/>
        <v>#REF!</v>
      </c>
      <c r="F39" s="4" t="e">
        <f>IF(COUNTA($D$2:D39)&lt;=$E$2,COUNTA($D$2:D39),"")</f>
        <v>#REF!</v>
      </c>
      <c r="K39" s="143"/>
      <c r="L39" s="143"/>
      <c r="M39" s="143"/>
      <c r="N39" s="146"/>
      <c r="O39" s="146"/>
      <c r="P39" s="146"/>
      <c r="Q39" s="146"/>
      <c r="R39" s="37" t="s">
        <v>300</v>
      </c>
      <c r="S39" s="38" t="s">
        <v>306</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338</v>
      </c>
      <c r="B40" s="5" t="s">
        <v>339</v>
      </c>
      <c r="D40" s="3" t="e">
        <f t="shared" si="1"/>
        <v>#REF!</v>
      </c>
      <c r="F40" s="4" t="e">
        <f>IF(COUNTA($D$2:D40)&lt;=$E$2,COUNTA($D$2:D40),"")</f>
        <v>#REF!</v>
      </c>
      <c r="K40" s="143"/>
      <c r="L40" s="143"/>
      <c r="M40" s="143"/>
      <c r="N40" s="146"/>
      <c r="O40" s="146"/>
      <c r="P40" s="146"/>
      <c r="Q40" s="146"/>
      <c r="R40" s="37" t="s">
        <v>308</v>
      </c>
      <c r="S40" s="38" t="s">
        <v>306</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339</v>
      </c>
      <c r="B41" s="5" t="s">
        <v>340</v>
      </c>
      <c r="D41" s="3" t="e">
        <f t="shared" si="1"/>
        <v>#REF!</v>
      </c>
      <c r="F41" s="4" t="e">
        <f>IF(COUNTA($D$2:D41)&lt;=$E$2,COUNTA($D$2:D41),"")</f>
        <v>#REF!</v>
      </c>
      <c r="K41" s="143"/>
      <c r="L41" s="143"/>
      <c r="M41" s="143"/>
      <c r="N41" s="146"/>
      <c r="O41" s="146"/>
      <c r="P41" s="146"/>
      <c r="Q41" s="146"/>
      <c r="R41" s="37" t="s">
        <v>308</v>
      </c>
      <c r="S41" s="38" t="s">
        <v>296</v>
      </c>
      <c r="T41" s="39" t="e">
        <f>IF(P37="","",IF(MOD(P37,4)=0, "CY" &amp; ($G$2-1+P37/4), ""))</f>
        <v>#REF!</v>
      </c>
      <c r="U41" s="39"/>
      <c r="V41" s="39"/>
      <c r="W41" s="39"/>
      <c r="X41" s="39"/>
      <c r="Y41" s="39" t="e">
        <f t="shared" ref="Y41" si="18">IF($Q37=1,T41,"")</f>
        <v>#REF!</v>
      </c>
      <c r="Z41" s="39"/>
      <c r="AA41" s="39"/>
      <c r="AB41" s="39"/>
      <c r="AC41" s="39"/>
    </row>
    <row r="42" spans="1:31">
      <c r="A42" s="5" t="s">
        <v>340</v>
      </c>
      <c r="B42" s="5" t="s">
        <v>341</v>
      </c>
      <c r="D42" s="3" t="e">
        <f t="shared" si="1"/>
        <v>#REF!</v>
      </c>
      <c r="F42" s="4" t="e">
        <f>IF(COUNTA($D$2:D42)&lt;=$E$2,COUNTA($D$2:D42),"")</f>
        <v>#REF!</v>
      </c>
      <c r="K42" s="144"/>
      <c r="L42" s="144"/>
      <c r="M42" s="144"/>
      <c r="N42" s="147"/>
      <c r="O42" s="147"/>
      <c r="P42" s="147"/>
      <c r="Q42" s="147"/>
      <c r="R42" s="40" t="s">
        <v>300</v>
      </c>
      <c r="S42" s="41" t="s">
        <v>298</v>
      </c>
      <c r="T42" s="42" t="e">
        <f>IF(MOD(O37,4)=0, "DY" &amp; O37/4, "")</f>
        <v>#REF!</v>
      </c>
      <c r="U42" s="42"/>
      <c r="V42" s="42"/>
      <c r="W42" s="42"/>
      <c r="X42" s="42"/>
      <c r="Y42" s="42" t="e">
        <f t="shared" ref="Y42" si="19">IF($Q37=1,T42,"")</f>
        <v>#REF!</v>
      </c>
      <c r="Z42" s="42"/>
      <c r="AA42" s="42"/>
      <c r="AB42" s="42"/>
      <c r="AC42" s="42"/>
    </row>
    <row r="43" spans="1:31" ht="30.75" customHeight="1" thickBot="1">
      <c r="A43" s="5" t="s">
        <v>341</v>
      </c>
      <c r="B43" s="5" t="s">
        <v>342</v>
      </c>
      <c r="D43" s="3" t="e">
        <f t="shared" si="1"/>
        <v>#REF!</v>
      </c>
      <c r="F43" s="4" t="e">
        <f>IF(COUNTA($D$2:D43)&lt;=$E$2,COUNTA($D$2:D43),"")</f>
        <v>#REF!</v>
      </c>
      <c r="K43" s="143" t="e">
        <f>EDATE(K37,3)</f>
        <v>#REF!</v>
      </c>
      <c r="L43" s="143" t="e">
        <f>IF(L37="","",EDATE(L37,3))</f>
        <v>#REF!</v>
      </c>
      <c r="M43" s="143" t="e">
        <f>IF(M37="","",(EDATE(M37,3)))</f>
        <v>#REF!</v>
      </c>
      <c r="N43" s="146">
        <f>COUNT($K$7:K48)</f>
        <v>0</v>
      </c>
      <c r="O43" s="146" t="e">
        <f t="shared" ref="O43" si="20">N43+$H$4</f>
        <v>#REF!</v>
      </c>
      <c r="P43" s="146" t="e">
        <f>IF(P37="",IF($T$5=K43,4,""),P37+1)</f>
        <v>#REF!</v>
      </c>
      <c r="Q43" s="146" t="e">
        <f>IF(N43&lt;=$E$2,1,0)</f>
        <v>#REF!</v>
      </c>
      <c r="R43" s="43" t="s">
        <v>300</v>
      </c>
      <c r="S43" s="35" t="s">
        <v>312</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342</v>
      </c>
      <c r="B44" s="5" t="s">
        <v>343</v>
      </c>
      <c r="D44" s="3" t="e">
        <f t="shared" si="1"/>
        <v>#REF!</v>
      </c>
      <c r="F44" s="4" t="e">
        <f>IF(COUNTA($D$2:D44)&lt;=$E$2,COUNTA($D$2:D44),"")</f>
        <v>#REF!</v>
      </c>
      <c r="K44" s="143"/>
      <c r="L44" s="143"/>
      <c r="M44" s="143"/>
      <c r="N44" s="146"/>
      <c r="O44" s="146"/>
      <c r="P44" s="146"/>
      <c r="Q44" s="146"/>
      <c r="R44" s="44" t="s">
        <v>303</v>
      </c>
      <c r="S44" s="38" t="s">
        <v>304</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343</v>
      </c>
      <c r="B45" s="5" t="s">
        <v>344</v>
      </c>
      <c r="D45" s="3" t="e">
        <f t="shared" si="1"/>
        <v>#REF!</v>
      </c>
      <c r="F45" s="4" t="e">
        <f>IF(COUNTA($D$2:D45)&lt;=$E$2,COUNTA($D$2:D45),"")</f>
        <v>#REF!</v>
      </c>
      <c r="K45" s="143"/>
      <c r="L45" s="143"/>
      <c r="M45" s="143"/>
      <c r="N45" s="146"/>
      <c r="O45" s="146"/>
      <c r="P45" s="146"/>
      <c r="Q45" s="146"/>
      <c r="R45" s="44" t="s">
        <v>300</v>
      </c>
      <c r="S45" s="38" t="s">
        <v>306</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344</v>
      </c>
      <c r="B46" s="5" t="s">
        <v>345</v>
      </c>
      <c r="D46" s="3" t="e">
        <f t="shared" si="1"/>
        <v>#REF!</v>
      </c>
      <c r="F46" s="4" t="e">
        <f>IF(COUNTA($D$2:D46)&lt;=$E$2,COUNTA($D$2:D46),"")</f>
        <v>#REF!</v>
      </c>
      <c r="K46" s="143"/>
      <c r="L46" s="143"/>
      <c r="M46" s="143"/>
      <c r="N46" s="146"/>
      <c r="O46" s="146"/>
      <c r="P46" s="146"/>
      <c r="Q46" s="146"/>
      <c r="R46" s="44" t="s">
        <v>308</v>
      </c>
      <c r="S46" s="38" t="s">
        <v>306</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345</v>
      </c>
      <c r="B47" s="5" t="s">
        <v>346</v>
      </c>
      <c r="D47" s="3" t="e">
        <f t="shared" si="1"/>
        <v>#REF!</v>
      </c>
      <c r="F47" s="4" t="e">
        <f>IF(COUNTA($D$2:D47)&lt;=$E$2,COUNTA($D$2:D47),"")</f>
        <v>#REF!</v>
      </c>
      <c r="K47" s="143"/>
      <c r="L47" s="143"/>
      <c r="M47" s="143"/>
      <c r="N47" s="146"/>
      <c r="O47" s="146"/>
      <c r="P47" s="146"/>
      <c r="Q47" s="146"/>
      <c r="R47" s="44" t="s">
        <v>308</v>
      </c>
      <c r="S47" s="38" t="s">
        <v>296</v>
      </c>
      <c r="T47" s="39" t="e">
        <f>IF(P43="","",IF(MOD(P43,4)=0, "CY" &amp; ($G$2-1+P43/4), ""))</f>
        <v>#REF!</v>
      </c>
      <c r="U47" s="39"/>
      <c r="V47" s="39"/>
      <c r="W47" s="39"/>
      <c r="X47" s="39"/>
      <c r="Y47" s="39" t="e">
        <f t="shared" ref="Y47" si="31">IF($Q43=1,T47,"")</f>
        <v>#REF!</v>
      </c>
      <c r="Z47" s="39"/>
      <c r="AA47" s="39"/>
      <c r="AB47" s="39"/>
      <c r="AC47" s="39"/>
    </row>
    <row r="48" spans="1:31">
      <c r="A48" s="5" t="s">
        <v>346</v>
      </c>
      <c r="B48" s="5" t="s">
        <v>347</v>
      </c>
      <c r="D48" s="3" t="e">
        <f t="shared" si="1"/>
        <v>#REF!</v>
      </c>
      <c r="F48" s="4" t="e">
        <f>IF(COUNTA($D$2:D48)&lt;=$E$2,COUNTA($D$2:D48),"")</f>
        <v>#REF!</v>
      </c>
      <c r="K48" s="144"/>
      <c r="L48" s="144"/>
      <c r="M48" s="144"/>
      <c r="N48" s="147"/>
      <c r="O48" s="147"/>
      <c r="P48" s="147"/>
      <c r="Q48" s="147"/>
      <c r="R48" s="45" t="s">
        <v>300</v>
      </c>
      <c r="S48" s="41" t="s">
        <v>298</v>
      </c>
      <c r="T48" s="42" t="e">
        <f>IF(MOD(O43,4)=0, "DY" &amp; O43/4, "")</f>
        <v>#REF!</v>
      </c>
      <c r="U48" s="42"/>
      <c r="V48" s="42"/>
      <c r="W48" s="42"/>
      <c r="X48" s="42"/>
      <c r="Y48" s="42" t="e">
        <f t="shared" ref="Y48" si="32">IF($Q43=1,T48,"")</f>
        <v>#REF!</v>
      </c>
      <c r="Z48" s="42"/>
      <c r="AA48" s="42"/>
      <c r="AB48" s="42"/>
      <c r="AC48" s="42"/>
    </row>
    <row r="49" spans="1:29" ht="30.75" customHeight="1" thickBot="1">
      <c r="A49" s="5" t="s">
        <v>347</v>
      </c>
      <c r="B49" s="5" t="s">
        <v>348</v>
      </c>
      <c r="D49" s="3" t="e">
        <f t="shared" si="1"/>
        <v>#REF!</v>
      </c>
      <c r="F49" s="4" t="e">
        <f>IF(COUNTA($D$2:D49)&lt;=$E$2,COUNTA($D$2:D49),"")</f>
        <v>#REF!</v>
      </c>
      <c r="K49" s="142" t="e">
        <f>EDATE(K43,3)</f>
        <v>#REF!</v>
      </c>
      <c r="L49" s="142" t="e">
        <f>IF(L43="","",EDATE(L43,3))</f>
        <v>#REF!</v>
      </c>
      <c r="M49" s="142" t="e">
        <f>IF(M43="","",(EDATE(M43,3)))</f>
        <v>#REF!</v>
      </c>
      <c r="N49" s="145">
        <f>COUNT($K$7:K54)</f>
        <v>0</v>
      </c>
      <c r="O49" s="145" t="e">
        <f t="shared" ref="O49" si="33">N49+$H$4</f>
        <v>#REF!</v>
      </c>
      <c r="P49" s="145" t="e">
        <f>IF(P43="",IF($T$5=K49,4,""),P43+1)</f>
        <v>#REF!</v>
      </c>
      <c r="Q49" s="145" t="e">
        <f>IF(N49&lt;=$E$2,1,0)</f>
        <v>#REF!</v>
      </c>
      <c r="R49" s="34" t="s">
        <v>300</v>
      </c>
      <c r="S49" s="35" t="s">
        <v>312</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348</v>
      </c>
      <c r="B50" s="5" t="s">
        <v>349</v>
      </c>
      <c r="D50" s="3" t="e">
        <f t="shared" si="1"/>
        <v>#REF!</v>
      </c>
      <c r="F50" s="4" t="e">
        <f>IF(COUNTA($D$2:D50)&lt;=$E$2,COUNTA($D$2:D50),"")</f>
        <v>#REF!</v>
      </c>
      <c r="K50" s="143"/>
      <c r="L50" s="143"/>
      <c r="M50" s="143"/>
      <c r="N50" s="146"/>
      <c r="O50" s="146"/>
      <c r="P50" s="146"/>
      <c r="Q50" s="146"/>
      <c r="R50" s="37" t="s">
        <v>303</v>
      </c>
      <c r="S50" s="38" t="s">
        <v>304</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349</v>
      </c>
      <c r="B51" s="5" t="s">
        <v>350</v>
      </c>
      <c r="D51" s="3" t="e">
        <f t="shared" si="1"/>
        <v>#REF!</v>
      </c>
      <c r="F51" s="4" t="e">
        <f>IF(COUNTA($D$2:D51)&lt;=$E$2,COUNTA($D$2:D51),"")</f>
        <v>#REF!</v>
      </c>
      <c r="K51" s="143"/>
      <c r="L51" s="143"/>
      <c r="M51" s="143"/>
      <c r="N51" s="146"/>
      <c r="O51" s="146"/>
      <c r="P51" s="146"/>
      <c r="Q51" s="146"/>
      <c r="R51" s="37" t="s">
        <v>300</v>
      </c>
      <c r="S51" s="38" t="s">
        <v>306</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350</v>
      </c>
      <c r="B52" s="5" t="s">
        <v>351</v>
      </c>
      <c r="D52" s="3" t="e">
        <f t="shared" si="1"/>
        <v>#REF!</v>
      </c>
      <c r="F52" s="4" t="e">
        <f>IF(COUNTA($D$2:D52)&lt;=$E$2,COUNTA($D$2:D52),"")</f>
        <v>#REF!</v>
      </c>
      <c r="K52" s="143"/>
      <c r="L52" s="143"/>
      <c r="M52" s="143"/>
      <c r="N52" s="146"/>
      <c r="O52" s="146"/>
      <c r="P52" s="146"/>
      <c r="Q52" s="146"/>
      <c r="R52" s="37" t="s">
        <v>308</v>
      </c>
      <c r="S52" s="38" t="s">
        <v>306</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351</v>
      </c>
      <c r="B53" s="5" t="s">
        <v>352</v>
      </c>
      <c r="D53" s="3" t="e">
        <f t="shared" si="1"/>
        <v>#REF!</v>
      </c>
      <c r="F53" s="4" t="e">
        <f>IF(COUNTA($D$2:D53)&lt;=$E$2,COUNTA($D$2:D53),"")</f>
        <v>#REF!</v>
      </c>
      <c r="K53" s="143"/>
      <c r="L53" s="143"/>
      <c r="M53" s="143"/>
      <c r="N53" s="146"/>
      <c r="O53" s="146"/>
      <c r="P53" s="146"/>
      <c r="Q53" s="146"/>
      <c r="R53" s="37" t="s">
        <v>308</v>
      </c>
      <c r="S53" s="38" t="s">
        <v>296</v>
      </c>
      <c r="T53" s="39" t="e">
        <f>IF(P49="","",IF(MOD(P49,4)=0, "CY" &amp; ($G$2-1+P49/4), ""))</f>
        <v>#REF!</v>
      </c>
      <c r="U53" s="39"/>
      <c r="V53" s="39"/>
      <c r="W53" s="39"/>
      <c r="X53" s="39"/>
      <c r="Y53" s="39" t="e">
        <f t="shared" ref="Y53" si="44">IF($Q49=1,T53,"")</f>
        <v>#REF!</v>
      </c>
      <c r="Z53" s="39"/>
      <c r="AA53" s="39"/>
      <c r="AB53" s="39"/>
      <c r="AC53" s="39"/>
    </row>
    <row r="54" spans="1:29">
      <c r="A54" s="5" t="s">
        <v>352</v>
      </c>
      <c r="B54" s="5" t="s">
        <v>353</v>
      </c>
      <c r="D54" s="3" t="e">
        <f t="shared" si="1"/>
        <v>#REF!</v>
      </c>
      <c r="F54" s="4" t="e">
        <f>IF(COUNTA($D$2:D54)&lt;=$E$2,COUNTA($D$2:D54),"")</f>
        <v>#REF!</v>
      </c>
      <c r="K54" s="144"/>
      <c r="L54" s="144"/>
      <c r="M54" s="144"/>
      <c r="N54" s="147"/>
      <c r="O54" s="147"/>
      <c r="P54" s="147"/>
      <c r="Q54" s="147"/>
      <c r="R54" s="40" t="s">
        <v>300</v>
      </c>
      <c r="S54" s="41" t="s">
        <v>298</v>
      </c>
      <c r="T54" s="42" t="e">
        <f>IF(MOD(O49,4)=0, "DY" &amp; O49/4, "")</f>
        <v>#REF!</v>
      </c>
      <c r="U54" s="42"/>
      <c r="V54" s="42"/>
      <c r="W54" s="42"/>
      <c r="X54" s="42"/>
      <c r="Y54" s="42" t="e">
        <f t="shared" ref="Y54" si="45">IF($Q49=1,T54,"")</f>
        <v>#REF!</v>
      </c>
      <c r="Z54" s="42"/>
      <c r="AA54" s="42"/>
      <c r="AB54" s="42"/>
      <c r="AC54" s="42"/>
    </row>
    <row r="55" spans="1:29" ht="30.75" customHeight="1" thickBot="1">
      <c r="A55" s="5" t="s">
        <v>353</v>
      </c>
      <c r="B55" s="5" t="s">
        <v>354</v>
      </c>
      <c r="D55" s="3" t="e">
        <f t="shared" si="1"/>
        <v>#REF!</v>
      </c>
      <c r="F55" s="4" t="e">
        <f>IF(COUNTA($D$2:D55)&lt;=$E$2,COUNTA($D$2:D55),"")</f>
        <v>#REF!</v>
      </c>
      <c r="K55" s="148" t="e">
        <f>EDATE(K49,3)</f>
        <v>#REF!</v>
      </c>
      <c r="L55" s="148" t="e">
        <f>IF(L49="","",EDATE(L49,3))</f>
        <v>#REF!</v>
      </c>
      <c r="M55" s="148" t="e">
        <f>IF(M49="","",(EDATE(M49,3)))</f>
        <v>#REF!</v>
      </c>
      <c r="N55" s="151">
        <f>COUNT($K$7:K60)</f>
        <v>0</v>
      </c>
      <c r="O55" s="151" t="e">
        <f t="shared" ref="O55" si="46">N55+$H$4</f>
        <v>#REF!</v>
      </c>
      <c r="P55" s="151" t="e">
        <f>IF(P49="",IF($T$5=K55,4,""),P49+1)</f>
        <v>#REF!</v>
      </c>
      <c r="Q55" s="151" t="e">
        <f>IF(N55&lt;=$E$2,1,0)</f>
        <v>#REF!</v>
      </c>
      <c r="R55" s="31" t="s">
        <v>300</v>
      </c>
      <c r="S55" s="32" t="s">
        <v>312</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354</v>
      </c>
      <c r="B56" s="5" t="s">
        <v>355</v>
      </c>
      <c r="D56" s="3" t="e">
        <f t="shared" si="1"/>
        <v>#REF!</v>
      </c>
      <c r="F56" s="4" t="e">
        <f>IF(COUNTA($D$2:D56)&lt;=$E$2,COUNTA($D$2:D56),"")</f>
        <v>#REF!</v>
      </c>
      <c r="K56" s="149"/>
      <c r="L56" s="149"/>
      <c r="M56" s="149"/>
      <c r="N56" s="152"/>
      <c r="O56" s="152"/>
      <c r="P56" s="152"/>
      <c r="Q56" s="152"/>
      <c r="R56" s="23" t="s">
        <v>303</v>
      </c>
      <c r="S56" s="24" t="s">
        <v>304</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355</v>
      </c>
      <c r="B57" s="5" t="s">
        <v>356</v>
      </c>
      <c r="D57" s="3" t="e">
        <f t="shared" si="1"/>
        <v>#REF!</v>
      </c>
      <c r="F57" s="4" t="e">
        <f>IF(COUNTA($D$2:D57)&lt;=$E$2,COUNTA($D$2:D57),"")</f>
        <v>#REF!</v>
      </c>
      <c r="K57" s="149"/>
      <c r="L57" s="149"/>
      <c r="M57" s="149"/>
      <c r="N57" s="152"/>
      <c r="O57" s="152"/>
      <c r="P57" s="152"/>
      <c r="Q57" s="152"/>
      <c r="R57" s="23" t="s">
        <v>300</v>
      </c>
      <c r="S57" s="24" t="s">
        <v>306</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356</v>
      </c>
      <c r="B58" s="5" t="s">
        <v>357</v>
      </c>
      <c r="D58" s="3" t="e">
        <f t="shared" si="1"/>
        <v>#REF!</v>
      </c>
      <c r="F58" s="4" t="e">
        <f>IF(COUNTA($D$2:D58)&lt;=$E$2,COUNTA($D$2:D58),"")</f>
        <v>#REF!</v>
      </c>
      <c r="K58" s="149"/>
      <c r="L58" s="149"/>
      <c r="M58" s="149"/>
      <c r="N58" s="152"/>
      <c r="O58" s="152"/>
      <c r="P58" s="152"/>
      <c r="Q58" s="152"/>
      <c r="R58" s="23" t="s">
        <v>308</v>
      </c>
      <c r="S58" s="24" t="s">
        <v>306</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357</v>
      </c>
      <c r="B59" s="5" t="s">
        <v>358</v>
      </c>
      <c r="D59" s="3" t="e">
        <f t="shared" si="1"/>
        <v>#REF!</v>
      </c>
      <c r="F59" s="4" t="e">
        <f>IF(COUNTA($D$2:D59)&lt;=$E$2,COUNTA($D$2:D59),"")</f>
        <v>#REF!</v>
      </c>
      <c r="K59" s="149"/>
      <c r="L59" s="149"/>
      <c r="M59" s="149"/>
      <c r="N59" s="152"/>
      <c r="O59" s="152"/>
      <c r="P59" s="152"/>
      <c r="Q59" s="152"/>
      <c r="R59" s="23" t="s">
        <v>308</v>
      </c>
      <c r="S59" s="24" t="s">
        <v>296</v>
      </c>
      <c r="T59" s="25" t="e">
        <f t="shared" ref="T59" si="57">IF(P55="","",IF(MOD(P55,4)=0, "CY" &amp; ($G$2-1+P55/4), ""))</f>
        <v>#REF!</v>
      </c>
      <c r="U59" s="25"/>
      <c r="V59" s="25"/>
      <c r="W59" s="25"/>
      <c r="X59" s="25"/>
      <c r="Y59" s="25" t="e">
        <f t="shared" ref="Y59" si="58">IF($Q55=1,T59,"")</f>
        <v>#REF!</v>
      </c>
      <c r="Z59" s="25"/>
      <c r="AA59" s="25"/>
      <c r="AB59" s="25"/>
      <c r="AC59" s="25"/>
    </row>
    <row r="60" spans="1:29">
      <c r="A60" s="5" t="s">
        <v>358</v>
      </c>
      <c r="B60" s="5" t="s">
        <v>359</v>
      </c>
      <c r="D60" s="3" t="e">
        <f t="shared" si="1"/>
        <v>#REF!</v>
      </c>
      <c r="F60" s="4" t="e">
        <f>IF(COUNTA($D$2:D60)&lt;=$E$2,COUNTA($D$2:D60),"")</f>
        <v>#REF!</v>
      </c>
      <c r="K60" s="150"/>
      <c r="L60" s="150"/>
      <c r="M60" s="150"/>
      <c r="N60" s="153"/>
      <c r="O60" s="153"/>
      <c r="P60" s="153"/>
      <c r="Q60" s="153"/>
      <c r="R60" s="27" t="s">
        <v>300</v>
      </c>
      <c r="S60" s="28" t="s">
        <v>298</v>
      </c>
      <c r="T60" s="29" t="e">
        <f t="shared" ref="T60" si="59">IF(MOD(O55,4)=0, "DY" &amp; O55/4, "")</f>
        <v>#REF!</v>
      </c>
      <c r="U60" s="29"/>
      <c r="V60" s="29"/>
      <c r="W60" s="29"/>
      <c r="X60" s="29"/>
      <c r="Y60" s="29" t="e">
        <f t="shared" ref="Y60" si="60">IF($Q55=1,T60,"")</f>
        <v>#REF!</v>
      </c>
      <c r="Z60" s="29"/>
      <c r="AA60" s="29"/>
      <c r="AB60" s="29"/>
      <c r="AC60" s="29"/>
    </row>
    <row r="61" spans="1:29" ht="15" thickBot="1">
      <c r="A61" s="5" t="s">
        <v>359</v>
      </c>
      <c r="B61" s="5" t="s">
        <v>360</v>
      </c>
      <c r="D61" s="3" t="e">
        <f t="shared" si="1"/>
        <v>#REF!</v>
      </c>
      <c r="F61" s="4" t="e">
        <f>IF(COUNTA($D$2:D61)&lt;=$E$2,COUNTA($D$2:D61),"")</f>
        <v>#REF!</v>
      </c>
      <c r="K61" s="148" t="e">
        <f>EDATE(K55,3)</f>
        <v>#REF!</v>
      </c>
      <c r="L61" s="148" t="e">
        <f>IF(L55="","",EDATE(L55,3))</f>
        <v>#REF!</v>
      </c>
      <c r="M61" s="148" t="e">
        <f>IF(M55="","",(EDATE(M55,3)))</f>
        <v>#REF!</v>
      </c>
      <c r="N61" s="151">
        <f>COUNT($K$7:K66)</f>
        <v>0</v>
      </c>
      <c r="O61" s="151" t="e">
        <f t="shared" ref="O61" si="61">N61+$H$4</f>
        <v>#REF!</v>
      </c>
      <c r="P61" s="151" t="e">
        <f>IF(P55="",IF($T$5=K61,4,""),P55+1)</f>
        <v>#REF!</v>
      </c>
      <c r="Q61" s="151" t="e">
        <f>IF(N61&lt;=$E$2,1,0)</f>
        <v>#REF!</v>
      </c>
      <c r="R61" s="31" t="s">
        <v>300</v>
      </c>
      <c r="S61" s="32" t="s">
        <v>312</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360</v>
      </c>
      <c r="B62" s="5" t="s">
        <v>361</v>
      </c>
      <c r="D62" s="3" t="e">
        <f t="shared" si="1"/>
        <v>#REF!</v>
      </c>
      <c r="F62" s="4" t="e">
        <f>IF(COUNTA($D$2:D62)&lt;=$E$2,COUNTA($D$2:D62),"")</f>
        <v>#REF!</v>
      </c>
      <c r="K62" s="149"/>
      <c r="L62" s="149"/>
      <c r="M62" s="149"/>
      <c r="N62" s="152"/>
      <c r="O62" s="152"/>
      <c r="P62" s="152"/>
      <c r="Q62" s="152"/>
      <c r="R62" s="23" t="s">
        <v>303</v>
      </c>
      <c r="S62" s="24" t="s">
        <v>304</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361</v>
      </c>
      <c r="B63" s="5" t="s">
        <v>362</v>
      </c>
      <c r="D63" s="3" t="e">
        <f t="shared" si="1"/>
        <v>#REF!</v>
      </c>
      <c r="F63" s="4" t="e">
        <f>IF(COUNTA($D$2:D63)&lt;=$E$2,COUNTA($D$2:D63),"")</f>
        <v>#REF!</v>
      </c>
      <c r="K63" s="149"/>
      <c r="L63" s="149"/>
      <c r="M63" s="149"/>
      <c r="N63" s="152"/>
      <c r="O63" s="152"/>
      <c r="P63" s="152"/>
      <c r="Q63" s="152"/>
      <c r="R63" s="23" t="s">
        <v>300</v>
      </c>
      <c r="S63" s="24" t="s">
        <v>306</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362</v>
      </c>
      <c r="B64" s="5" t="s">
        <v>363</v>
      </c>
      <c r="D64" s="3" t="e">
        <f t="shared" si="1"/>
        <v>#REF!</v>
      </c>
      <c r="F64" s="4" t="e">
        <f>IF(COUNTA($D$2:D64)&lt;=$E$2,COUNTA($D$2:D64),"")</f>
        <v>#REF!</v>
      </c>
      <c r="K64" s="149"/>
      <c r="L64" s="149"/>
      <c r="M64" s="149"/>
      <c r="N64" s="152"/>
      <c r="O64" s="152"/>
      <c r="P64" s="152"/>
      <c r="Q64" s="152"/>
      <c r="R64" s="23" t="s">
        <v>308</v>
      </c>
      <c r="S64" s="24" t="s">
        <v>306</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363</v>
      </c>
      <c r="B65" s="5" t="s">
        <v>364</v>
      </c>
      <c r="D65" s="3" t="e">
        <f t="shared" si="1"/>
        <v>#REF!</v>
      </c>
      <c r="F65" s="4" t="e">
        <f>IF(COUNTA($D$2:D65)&lt;=$E$2,COUNTA($D$2:D65),"")</f>
        <v>#REF!</v>
      </c>
      <c r="K65" s="149"/>
      <c r="L65" s="149"/>
      <c r="M65" s="149"/>
      <c r="N65" s="152"/>
      <c r="O65" s="152"/>
      <c r="P65" s="152"/>
      <c r="Q65" s="152"/>
      <c r="R65" s="23" t="s">
        <v>308</v>
      </c>
      <c r="S65" s="24" t="s">
        <v>296</v>
      </c>
      <c r="T65" s="25" t="e">
        <f t="shared" ref="T65" si="72">IF(P61="","",IF(MOD(P61,4)=0, "CY" &amp; ($G$2-1+P61/4), ""))</f>
        <v>#REF!</v>
      </c>
      <c r="U65" s="25"/>
      <c r="V65" s="25"/>
      <c r="W65" s="25"/>
      <c r="X65" s="25"/>
      <c r="Y65" s="25" t="e">
        <f t="shared" ref="Y65" si="73">IF($Q61=1,T65,"")</f>
        <v>#REF!</v>
      </c>
      <c r="Z65" s="25"/>
      <c r="AA65" s="25"/>
      <c r="AB65" s="25"/>
      <c r="AC65" s="25"/>
    </row>
    <row r="66" spans="1:29">
      <c r="A66" s="5" t="s">
        <v>364</v>
      </c>
      <c r="B66" s="5" t="s">
        <v>365</v>
      </c>
      <c r="D66" s="3" t="e">
        <f t="shared" si="1"/>
        <v>#REF!</v>
      </c>
      <c r="F66" s="4" t="e">
        <f>IF(COUNTA($D$2:D66)&lt;=$E$2,COUNTA($D$2:D66),"")</f>
        <v>#REF!</v>
      </c>
      <c r="K66" s="150"/>
      <c r="L66" s="150"/>
      <c r="M66" s="150"/>
      <c r="N66" s="153"/>
      <c r="O66" s="153"/>
      <c r="P66" s="153"/>
      <c r="Q66" s="153"/>
      <c r="R66" s="27" t="s">
        <v>300</v>
      </c>
      <c r="S66" s="28" t="s">
        <v>298</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365</v>
      </c>
      <c r="B67" s="5" t="s">
        <v>366</v>
      </c>
      <c r="D67" s="3" t="e">
        <f t="shared" si="1"/>
        <v>#REF!</v>
      </c>
      <c r="F67" s="4" t="e">
        <f>IF(COUNTA($D$2:D67)&lt;=$E$2,COUNTA($D$2:D67),"")</f>
        <v>#REF!</v>
      </c>
      <c r="K67" s="148" t="e">
        <f>EDATE(K61,3)</f>
        <v>#REF!</v>
      </c>
      <c r="L67" s="148" t="e">
        <f>IF(L61="","",EDATE(L61,3))</f>
        <v>#REF!</v>
      </c>
      <c r="M67" s="148" t="e">
        <f>IF(M61="","",(EDATE(M61,3)))</f>
        <v>#REF!</v>
      </c>
      <c r="N67" s="151">
        <f>COUNT($K$7:K72)</f>
        <v>0</v>
      </c>
      <c r="O67" s="151" t="e">
        <f t="shared" ref="O67" si="76">N67+$H$4</f>
        <v>#REF!</v>
      </c>
      <c r="P67" s="151" t="e">
        <f>IF(P61="",IF($T$5=K67,4,""),P61+1)</f>
        <v>#REF!</v>
      </c>
      <c r="Q67" s="151" t="e">
        <f>IF(N67&lt;=$E$2,1,0)</f>
        <v>#REF!</v>
      </c>
      <c r="R67" s="31" t="s">
        <v>300</v>
      </c>
      <c r="S67" s="32" t="s">
        <v>312</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366</v>
      </c>
      <c r="B68" s="5" t="s">
        <v>367</v>
      </c>
      <c r="D68" s="3" t="e">
        <f t="shared" ref="D68:D131" si="81">IF(D67="","",VLOOKUP(D67,$A$1:$B$401,2,FALSE))</f>
        <v>#REF!</v>
      </c>
      <c r="F68" s="4" t="e">
        <f>IF(COUNTA($D$2:D68)&lt;=$E$2,COUNTA($D$2:D68),"")</f>
        <v>#REF!</v>
      </c>
      <c r="K68" s="149"/>
      <c r="L68" s="149"/>
      <c r="M68" s="149"/>
      <c r="N68" s="152"/>
      <c r="O68" s="152"/>
      <c r="P68" s="152"/>
      <c r="Q68" s="152"/>
      <c r="R68" s="23" t="s">
        <v>303</v>
      </c>
      <c r="S68" s="24" t="s">
        <v>304</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367</v>
      </c>
      <c r="B69" s="5" t="s">
        <v>368</v>
      </c>
      <c r="D69" s="3" t="e">
        <f t="shared" si="81"/>
        <v>#REF!</v>
      </c>
      <c r="F69" s="4" t="e">
        <f>IF(COUNTA($D$2:D69)&lt;=$E$2,COUNTA($D$2:D69),"")</f>
        <v>#REF!</v>
      </c>
      <c r="K69" s="149"/>
      <c r="L69" s="149"/>
      <c r="M69" s="149"/>
      <c r="N69" s="152"/>
      <c r="O69" s="152"/>
      <c r="P69" s="152"/>
      <c r="Q69" s="152"/>
      <c r="R69" s="23" t="s">
        <v>300</v>
      </c>
      <c r="S69" s="24" t="s">
        <v>306</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368</v>
      </c>
      <c r="B70" s="5" t="s">
        <v>369</v>
      </c>
      <c r="D70" s="3" t="e">
        <f t="shared" si="81"/>
        <v>#REF!</v>
      </c>
      <c r="F70" s="4" t="e">
        <f>IF(COUNTA($D$2:D70)&lt;=$E$2,COUNTA($D$2:D70),"")</f>
        <v>#REF!</v>
      </c>
      <c r="K70" s="149"/>
      <c r="L70" s="149"/>
      <c r="M70" s="149"/>
      <c r="N70" s="152"/>
      <c r="O70" s="152"/>
      <c r="P70" s="152"/>
      <c r="Q70" s="152"/>
      <c r="R70" s="23" t="s">
        <v>308</v>
      </c>
      <c r="S70" s="24" t="s">
        <v>306</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369</v>
      </c>
      <c r="B71" s="5" t="s">
        <v>370</v>
      </c>
      <c r="D71" s="3" t="e">
        <f t="shared" si="81"/>
        <v>#REF!</v>
      </c>
      <c r="F71" s="4" t="e">
        <f>IF(COUNTA($D$2:D71)&lt;=$E$2,COUNTA($D$2:D71),"")</f>
        <v>#REF!</v>
      </c>
      <c r="K71" s="149"/>
      <c r="L71" s="149"/>
      <c r="M71" s="149"/>
      <c r="N71" s="152"/>
      <c r="O71" s="152"/>
      <c r="P71" s="152"/>
      <c r="Q71" s="152"/>
      <c r="R71" s="23" t="s">
        <v>308</v>
      </c>
      <c r="S71" s="24" t="s">
        <v>296</v>
      </c>
      <c r="T71" s="25" t="e">
        <f t="shared" ref="T71" si="88">IF(P67="","",IF(MOD(P67,4)=0, "CY" &amp; ($G$2-1+P67/4), ""))</f>
        <v>#REF!</v>
      </c>
      <c r="U71" s="25"/>
      <c r="V71" s="25"/>
      <c r="W71" s="25"/>
      <c r="X71" s="25"/>
      <c r="Y71" s="25" t="e">
        <f t="shared" ref="Y71" si="89">IF($Q67=1,T71,"")</f>
        <v>#REF!</v>
      </c>
      <c r="Z71" s="25"/>
      <c r="AA71" s="25"/>
      <c r="AB71" s="25"/>
      <c r="AC71" s="25"/>
    </row>
    <row r="72" spans="1:29">
      <c r="A72" s="5" t="s">
        <v>370</v>
      </c>
      <c r="B72" s="5" t="s">
        <v>371</v>
      </c>
      <c r="D72" s="3" t="e">
        <f t="shared" si="81"/>
        <v>#REF!</v>
      </c>
      <c r="F72" s="4" t="e">
        <f>IF(COUNTA($D$2:D72)&lt;=$E$2,COUNTA($D$2:D72),"")</f>
        <v>#REF!</v>
      </c>
      <c r="K72" s="150"/>
      <c r="L72" s="150"/>
      <c r="M72" s="150"/>
      <c r="N72" s="153"/>
      <c r="O72" s="153"/>
      <c r="P72" s="153"/>
      <c r="Q72" s="153"/>
      <c r="R72" s="27" t="s">
        <v>300</v>
      </c>
      <c r="S72" s="28" t="s">
        <v>298</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371</v>
      </c>
      <c r="B73" s="5" t="s">
        <v>372</v>
      </c>
      <c r="D73" s="3" t="e">
        <f t="shared" si="81"/>
        <v>#REF!</v>
      </c>
      <c r="F73" s="4" t="e">
        <f>IF(COUNTA($D$2:D73)&lt;=$E$2,COUNTA($D$2:D73),"")</f>
        <v>#REF!</v>
      </c>
      <c r="K73" s="148" t="e">
        <f>EDATE(K67,3)</f>
        <v>#REF!</v>
      </c>
      <c r="L73" s="148" t="e">
        <f>IF(L67="","",EDATE(L67,3))</f>
        <v>#REF!</v>
      </c>
      <c r="M73" s="148" t="e">
        <f>IF(M67="","",(EDATE(M67,3)))</f>
        <v>#REF!</v>
      </c>
      <c r="N73" s="151">
        <f>COUNT($K$7:K78)</f>
        <v>0</v>
      </c>
      <c r="O73" s="151" t="e">
        <f t="shared" ref="O73" si="92">N73+$H$4</f>
        <v>#REF!</v>
      </c>
      <c r="P73" s="151" t="e">
        <f>IF(P67="",IF($T$5=K73,4,""),P67+1)</f>
        <v>#REF!</v>
      </c>
      <c r="Q73" s="151" t="e">
        <f>IF(N73&lt;=$E$2,1,0)</f>
        <v>#REF!</v>
      </c>
      <c r="R73" s="31" t="s">
        <v>300</v>
      </c>
      <c r="S73" s="32" t="s">
        <v>312</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372</v>
      </c>
      <c r="B74" s="5" t="s">
        <v>373</v>
      </c>
      <c r="D74" s="3" t="e">
        <f t="shared" si="81"/>
        <v>#REF!</v>
      </c>
      <c r="F74" s="4" t="e">
        <f>IF(COUNTA($D$2:D74)&lt;=$E$2,COUNTA($D$2:D74),"")</f>
        <v>#REF!</v>
      </c>
      <c r="K74" s="149"/>
      <c r="L74" s="149"/>
      <c r="M74" s="149"/>
      <c r="N74" s="152"/>
      <c r="O74" s="152"/>
      <c r="P74" s="152"/>
      <c r="Q74" s="152"/>
      <c r="R74" s="23" t="s">
        <v>303</v>
      </c>
      <c r="S74" s="24" t="s">
        <v>304</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373</v>
      </c>
      <c r="B75" s="5" t="s">
        <v>374</v>
      </c>
      <c r="D75" s="3" t="e">
        <f t="shared" si="81"/>
        <v>#REF!</v>
      </c>
      <c r="F75" s="4" t="e">
        <f>IF(COUNTA($D$2:D75)&lt;=$E$2,COUNTA($D$2:D75),"")</f>
        <v>#REF!</v>
      </c>
      <c r="K75" s="149"/>
      <c r="L75" s="149"/>
      <c r="M75" s="149"/>
      <c r="N75" s="152"/>
      <c r="O75" s="152"/>
      <c r="P75" s="152"/>
      <c r="Q75" s="152"/>
      <c r="R75" s="23" t="s">
        <v>300</v>
      </c>
      <c r="S75" s="24" t="s">
        <v>306</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374</v>
      </c>
      <c r="B76" s="5" t="s">
        <v>375</v>
      </c>
      <c r="D76" s="3" t="e">
        <f t="shared" si="81"/>
        <v>#REF!</v>
      </c>
      <c r="F76" s="4" t="e">
        <f>IF(COUNTA($D$2:D76)&lt;=$E$2,COUNTA($D$2:D76),"")</f>
        <v>#REF!</v>
      </c>
      <c r="K76" s="149"/>
      <c r="L76" s="149"/>
      <c r="M76" s="149"/>
      <c r="N76" s="152"/>
      <c r="O76" s="152"/>
      <c r="P76" s="152"/>
      <c r="Q76" s="152"/>
      <c r="R76" s="23" t="s">
        <v>308</v>
      </c>
      <c r="S76" s="24" t="s">
        <v>306</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375</v>
      </c>
      <c r="B77" s="5" t="s">
        <v>376</v>
      </c>
      <c r="D77" s="3" t="e">
        <f t="shared" si="81"/>
        <v>#REF!</v>
      </c>
      <c r="F77" s="4" t="e">
        <f>IF(COUNTA($D$2:D77)&lt;=$E$2,COUNTA($D$2:D77),"")</f>
        <v>#REF!</v>
      </c>
      <c r="K77" s="149"/>
      <c r="L77" s="149"/>
      <c r="M77" s="149"/>
      <c r="N77" s="152"/>
      <c r="O77" s="152"/>
      <c r="P77" s="152"/>
      <c r="Q77" s="152"/>
      <c r="R77" s="23" t="s">
        <v>308</v>
      </c>
      <c r="S77" s="24" t="s">
        <v>296</v>
      </c>
      <c r="T77" s="25" t="e">
        <f t="shared" ref="T77" si="103">IF(P73="","",IF(MOD(P73,4)=0, "CY" &amp; ($G$2-1+P73/4), ""))</f>
        <v>#REF!</v>
      </c>
      <c r="U77" s="25"/>
      <c r="V77" s="25"/>
      <c r="W77" s="25"/>
      <c r="X77" s="25"/>
      <c r="Y77" s="25" t="e">
        <f t="shared" ref="Y77" si="104">IF($Q73=1,T77,"")</f>
        <v>#REF!</v>
      </c>
      <c r="Z77" s="25"/>
      <c r="AA77" s="25"/>
      <c r="AB77" s="25"/>
      <c r="AC77" s="25"/>
    </row>
    <row r="78" spans="1:29">
      <c r="A78" s="5" t="s">
        <v>376</v>
      </c>
      <c r="B78" s="5" t="s">
        <v>377</v>
      </c>
      <c r="D78" s="3" t="e">
        <f t="shared" si="81"/>
        <v>#REF!</v>
      </c>
      <c r="F78" s="4" t="e">
        <f>IF(COUNTA($D$2:D78)&lt;=$E$2,COUNTA($D$2:D78),"")</f>
        <v>#REF!</v>
      </c>
      <c r="K78" s="150"/>
      <c r="L78" s="150"/>
      <c r="M78" s="150"/>
      <c r="N78" s="153"/>
      <c r="O78" s="153"/>
      <c r="P78" s="153"/>
      <c r="Q78" s="153"/>
      <c r="R78" s="27" t="s">
        <v>300</v>
      </c>
      <c r="S78" s="28" t="s">
        <v>298</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377</v>
      </c>
      <c r="B79" s="5" t="s">
        <v>378</v>
      </c>
      <c r="D79" s="3" t="e">
        <f t="shared" si="81"/>
        <v>#REF!</v>
      </c>
      <c r="F79" s="4" t="e">
        <f>IF(COUNTA($D$2:D79)&lt;=$E$2,COUNTA($D$2:D79),"")</f>
        <v>#REF!</v>
      </c>
      <c r="K79" s="142" t="e">
        <f>EDATE(K73,3)</f>
        <v>#REF!</v>
      </c>
      <c r="L79" s="142" t="e">
        <f>IF(L73="","",EDATE(L73,3))</f>
        <v>#REF!</v>
      </c>
      <c r="M79" s="142" t="e">
        <f>IF(M73="","",(EDATE(M73,3)))</f>
        <v>#REF!</v>
      </c>
      <c r="N79" s="145">
        <f>COUNT($K$7:K84)</f>
        <v>0</v>
      </c>
      <c r="O79" s="145" t="e">
        <f t="shared" ref="O79" si="107">N79+$H$4</f>
        <v>#REF!</v>
      </c>
      <c r="P79" s="145" t="e">
        <f>IF(P73="",IF($T$5=K79,4,""),P73+1)</f>
        <v>#REF!</v>
      </c>
      <c r="Q79" s="145" t="e">
        <f>IF(N79&lt;=$E$2,1,0)</f>
        <v>#REF!</v>
      </c>
      <c r="R79" s="34" t="s">
        <v>300</v>
      </c>
      <c r="S79" s="35" t="s">
        <v>312</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378</v>
      </c>
      <c r="B80" s="5" t="s">
        <v>379</v>
      </c>
      <c r="D80" s="3" t="e">
        <f t="shared" si="81"/>
        <v>#REF!</v>
      </c>
      <c r="F80" s="4" t="e">
        <f>IF(COUNTA($D$2:D80)&lt;=$E$2,COUNTA($D$2:D80),"")</f>
        <v>#REF!</v>
      </c>
      <c r="K80" s="143"/>
      <c r="L80" s="143"/>
      <c r="M80" s="143"/>
      <c r="N80" s="146"/>
      <c r="O80" s="146"/>
      <c r="P80" s="146"/>
      <c r="Q80" s="146"/>
      <c r="R80" s="37" t="s">
        <v>303</v>
      </c>
      <c r="S80" s="38" t="s">
        <v>304</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379</v>
      </c>
      <c r="B81" s="5" t="s">
        <v>380</v>
      </c>
      <c r="D81" s="3" t="e">
        <f t="shared" si="81"/>
        <v>#REF!</v>
      </c>
      <c r="F81" s="4" t="e">
        <f>IF(COUNTA($D$2:D81)&lt;=$E$2,COUNTA($D$2:D81),"")</f>
        <v>#REF!</v>
      </c>
      <c r="K81" s="143"/>
      <c r="L81" s="143"/>
      <c r="M81" s="143"/>
      <c r="N81" s="146"/>
      <c r="O81" s="146"/>
      <c r="P81" s="146"/>
      <c r="Q81" s="146"/>
      <c r="R81" s="37" t="s">
        <v>300</v>
      </c>
      <c r="S81" s="38" t="s">
        <v>306</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380</v>
      </c>
      <c r="B82" s="5" t="s">
        <v>381</v>
      </c>
      <c r="D82" s="3" t="e">
        <f t="shared" si="81"/>
        <v>#REF!</v>
      </c>
      <c r="F82" s="4" t="e">
        <f>IF(COUNTA($D$2:D82)&lt;=$E$2,COUNTA($D$2:D82),"")</f>
        <v>#REF!</v>
      </c>
      <c r="K82" s="143"/>
      <c r="L82" s="143"/>
      <c r="M82" s="143"/>
      <c r="N82" s="146"/>
      <c r="O82" s="146"/>
      <c r="P82" s="146"/>
      <c r="Q82" s="146"/>
      <c r="R82" s="37" t="s">
        <v>308</v>
      </c>
      <c r="S82" s="38" t="s">
        <v>306</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381</v>
      </c>
      <c r="B83" s="5" t="s">
        <v>382</v>
      </c>
      <c r="D83" s="3" t="e">
        <f t="shared" si="81"/>
        <v>#REF!</v>
      </c>
      <c r="F83" s="4" t="e">
        <f>IF(COUNTA($D$2:D83)&lt;=$E$2,COUNTA($D$2:D83),"")</f>
        <v>#REF!</v>
      </c>
      <c r="K83" s="143"/>
      <c r="L83" s="143"/>
      <c r="M83" s="143"/>
      <c r="N83" s="146"/>
      <c r="O83" s="146"/>
      <c r="P83" s="146"/>
      <c r="Q83" s="146"/>
      <c r="R83" s="37" t="s">
        <v>308</v>
      </c>
      <c r="S83" s="38" t="s">
        <v>296</v>
      </c>
      <c r="T83" s="39" t="e">
        <f t="shared" ref="T83" si="118">IF(P79="","",IF(MOD(P79,4)=0, "CY" &amp; ($G$2-1+P79/4), ""))</f>
        <v>#REF!</v>
      </c>
      <c r="U83" s="39"/>
      <c r="V83" s="39"/>
      <c r="W83" s="39"/>
      <c r="X83" s="39"/>
      <c r="Y83" s="39" t="e">
        <f t="shared" ref="Y83" si="119">IF($Q79=1,T83,"")</f>
        <v>#REF!</v>
      </c>
      <c r="Z83" s="39"/>
      <c r="AA83" s="39"/>
      <c r="AB83" s="39"/>
      <c r="AC83" s="39"/>
    </row>
    <row r="84" spans="1:29">
      <c r="A84" s="5" t="s">
        <v>382</v>
      </c>
      <c r="B84" s="5" t="s">
        <v>383</v>
      </c>
      <c r="D84" s="3" t="e">
        <f t="shared" si="81"/>
        <v>#REF!</v>
      </c>
      <c r="F84" s="4" t="e">
        <f>IF(COUNTA($D$2:D84)&lt;=$E$2,COUNTA($D$2:D84),"")</f>
        <v>#REF!</v>
      </c>
      <c r="K84" s="144"/>
      <c r="L84" s="144"/>
      <c r="M84" s="144"/>
      <c r="N84" s="147"/>
      <c r="O84" s="147"/>
      <c r="P84" s="147"/>
      <c r="Q84" s="147"/>
      <c r="R84" s="40" t="s">
        <v>300</v>
      </c>
      <c r="S84" s="41" t="s">
        <v>298</v>
      </c>
      <c r="T84" s="42" t="e">
        <f t="shared" ref="T84" si="120">IF(MOD(O79,4)=0, "DY" &amp; O79/4, "")</f>
        <v>#REF!</v>
      </c>
      <c r="U84" s="42"/>
      <c r="V84" s="42"/>
      <c r="W84" s="42"/>
      <c r="X84" s="42"/>
      <c r="Y84" s="42" t="e">
        <f t="shared" ref="Y84" si="121">IF($Q79=1,T84,"")</f>
        <v>#REF!</v>
      </c>
      <c r="Z84" s="42"/>
      <c r="AA84" s="42"/>
      <c r="AB84" s="42"/>
      <c r="AC84" s="42"/>
    </row>
    <row r="85" spans="1:29" ht="15" thickBot="1">
      <c r="A85" s="5" t="s">
        <v>383</v>
      </c>
      <c r="B85" s="5" t="s">
        <v>384</v>
      </c>
      <c r="D85" s="3" t="e">
        <f t="shared" si="81"/>
        <v>#REF!</v>
      </c>
      <c r="F85" s="4" t="e">
        <f>IF(COUNTA($D$2:D85)&lt;=$E$2,COUNTA($D$2:D85),"")</f>
        <v>#REF!</v>
      </c>
      <c r="K85" s="142" t="e">
        <f>EDATE(K79,3)</f>
        <v>#REF!</v>
      </c>
      <c r="L85" s="142" t="e">
        <f>IF(L79="","",EDATE(L79,3))</f>
        <v>#REF!</v>
      </c>
      <c r="M85" s="142" t="e">
        <f>IF(M79="","",(EDATE(M79,3)))</f>
        <v>#REF!</v>
      </c>
      <c r="N85" s="145">
        <f>COUNT($K$7:K90)</f>
        <v>0</v>
      </c>
      <c r="O85" s="145" t="e">
        <f t="shared" ref="O85" si="122">N85+$H$4</f>
        <v>#REF!</v>
      </c>
      <c r="P85" s="145" t="e">
        <f>IF(P79="",IF($T$5=K85,4,""),P79+1)</f>
        <v>#REF!</v>
      </c>
      <c r="Q85" s="145" t="e">
        <f>IF(N85&lt;=$E$2,1,0)</f>
        <v>#REF!</v>
      </c>
      <c r="R85" s="34" t="s">
        <v>300</v>
      </c>
      <c r="S85" s="35" t="s">
        <v>301</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384</v>
      </c>
      <c r="B86" s="5" t="s">
        <v>385</v>
      </c>
      <c r="D86" s="3" t="e">
        <f t="shared" si="81"/>
        <v>#REF!</v>
      </c>
      <c r="F86" s="4" t="e">
        <f>IF(COUNTA($D$2:D86)&lt;=$E$2,COUNTA($D$2:D86),"")</f>
        <v>#REF!</v>
      </c>
      <c r="K86" s="143"/>
      <c r="L86" s="143"/>
      <c r="M86" s="143"/>
      <c r="N86" s="146"/>
      <c r="O86" s="146"/>
      <c r="P86" s="146"/>
      <c r="Q86" s="146"/>
      <c r="R86" s="37" t="s">
        <v>303</v>
      </c>
      <c r="S86" s="38" t="s">
        <v>304</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385</v>
      </c>
      <c r="B87" s="5" t="s">
        <v>386</v>
      </c>
      <c r="D87" s="3" t="e">
        <f t="shared" si="81"/>
        <v>#REF!</v>
      </c>
      <c r="F87" s="4" t="e">
        <f>IF(COUNTA($D$2:D87)&lt;=$E$2,COUNTA($D$2:D87),"")</f>
        <v>#REF!</v>
      </c>
      <c r="K87" s="143"/>
      <c r="L87" s="143"/>
      <c r="M87" s="143"/>
      <c r="N87" s="146"/>
      <c r="O87" s="146"/>
      <c r="P87" s="146"/>
      <c r="Q87" s="146"/>
      <c r="R87" s="37" t="s">
        <v>300</v>
      </c>
      <c r="S87" s="38" t="s">
        <v>306</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386</v>
      </c>
      <c r="B88" s="5" t="s">
        <v>387</v>
      </c>
      <c r="D88" s="3" t="e">
        <f t="shared" si="81"/>
        <v>#REF!</v>
      </c>
      <c r="F88" s="4" t="e">
        <f>IF(COUNTA($D$2:D88)&lt;=$E$2,COUNTA($D$2:D88),"")</f>
        <v>#REF!</v>
      </c>
      <c r="K88" s="143"/>
      <c r="L88" s="143"/>
      <c r="M88" s="143"/>
      <c r="N88" s="146"/>
      <c r="O88" s="146"/>
      <c r="P88" s="146"/>
      <c r="Q88" s="146"/>
      <c r="R88" s="37" t="s">
        <v>308</v>
      </c>
      <c r="S88" s="38" t="s">
        <v>306</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387</v>
      </c>
      <c r="B89" s="5" t="s">
        <v>388</v>
      </c>
      <c r="D89" s="3" t="e">
        <f t="shared" si="81"/>
        <v>#REF!</v>
      </c>
      <c r="F89" s="4" t="e">
        <f>IF(COUNTA($D$2:D89)&lt;=$E$2,COUNTA($D$2:D89),"")</f>
        <v>#REF!</v>
      </c>
      <c r="K89" s="143"/>
      <c r="L89" s="143"/>
      <c r="M89" s="143"/>
      <c r="N89" s="146"/>
      <c r="O89" s="146"/>
      <c r="P89" s="146"/>
      <c r="Q89" s="146"/>
      <c r="R89" s="37" t="s">
        <v>308</v>
      </c>
      <c r="S89" s="38" t="s">
        <v>296</v>
      </c>
      <c r="T89" s="39" t="e">
        <f t="shared" ref="T89" si="133">IF(P85="","",IF(MOD(P85,4)=0, "CY" &amp; ($G$2-1+P85/4), ""))</f>
        <v>#REF!</v>
      </c>
      <c r="U89" s="39"/>
      <c r="V89" s="39"/>
      <c r="W89" s="39"/>
      <c r="X89" s="39"/>
      <c r="Y89" s="39" t="e">
        <f t="shared" ref="Y89" si="134">IF($Q85=1,T89,"")</f>
        <v>#REF!</v>
      </c>
      <c r="Z89" s="39"/>
      <c r="AA89" s="39"/>
      <c r="AB89" s="39"/>
      <c r="AC89" s="39"/>
    </row>
    <row r="90" spans="1:29">
      <c r="A90" s="5" t="s">
        <v>388</v>
      </c>
      <c r="B90" s="5" t="s">
        <v>389</v>
      </c>
      <c r="D90" s="3" t="e">
        <f t="shared" si="81"/>
        <v>#REF!</v>
      </c>
      <c r="F90" s="4" t="e">
        <f>IF(COUNTA($D$2:D90)&lt;=$E$2,COUNTA($D$2:D90),"")</f>
        <v>#REF!</v>
      </c>
      <c r="K90" s="144"/>
      <c r="L90" s="144"/>
      <c r="M90" s="144"/>
      <c r="N90" s="147"/>
      <c r="O90" s="147"/>
      <c r="P90" s="147"/>
      <c r="Q90" s="147"/>
      <c r="R90" s="40" t="s">
        <v>300</v>
      </c>
      <c r="S90" s="41" t="s">
        <v>298</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389</v>
      </c>
      <c r="B91" s="5" t="s">
        <v>390</v>
      </c>
      <c r="D91" s="3" t="e">
        <f t="shared" si="81"/>
        <v>#REF!</v>
      </c>
      <c r="F91" s="4" t="e">
        <f>IF(COUNTA($D$2:D91)&lt;=$E$2,COUNTA($D$2:D91),"")</f>
        <v>#REF!</v>
      </c>
      <c r="K91" s="142" t="e">
        <f>EDATE(K85,3)</f>
        <v>#REF!</v>
      </c>
      <c r="L91" s="142" t="e">
        <f>IF(L85="","",EDATE(L85,3))</f>
        <v>#REF!</v>
      </c>
      <c r="M91" s="142" t="e">
        <f>IF(M85="","",(EDATE(M85,3)))</f>
        <v>#REF!</v>
      </c>
      <c r="N91" s="145">
        <f>COUNT($K$7:K96)</f>
        <v>0</v>
      </c>
      <c r="O91" s="145" t="e">
        <f t="shared" ref="O91" si="137">N91+$H$4</f>
        <v>#REF!</v>
      </c>
      <c r="P91" s="145" t="e">
        <f>IF(P85="",IF($T$5=K91,4,""),P85+1)</f>
        <v>#REF!</v>
      </c>
      <c r="Q91" s="145" t="e">
        <f>IF(N91&lt;=$E$2,1,0)</f>
        <v>#REF!</v>
      </c>
      <c r="R91" s="34" t="s">
        <v>300</v>
      </c>
      <c r="S91" s="35" t="s">
        <v>312</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390</v>
      </c>
      <c r="B92" s="5" t="s">
        <v>391</v>
      </c>
      <c r="D92" s="3" t="e">
        <f t="shared" si="81"/>
        <v>#REF!</v>
      </c>
      <c r="F92" s="4" t="e">
        <f>IF(COUNTA($D$2:D92)&lt;=$E$2,COUNTA($D$2:D92),"")</f>
        <v>#REF!</v>
      </c>
      <c r="K92" s="143"/>
      <c r="L92" s="143"/>
      <c r="M92" s="143"/>
      <c r="N92" s="146"/>
      <c r="O92" s="146"/>
      <c r="P92" s="146"/>
      <c r="Q92" s="146"/>
      <c r="R92" s="37" t="s">
        <v>303</v>
      </c>
      <c r="S92" s="38" t="s">
        <v>304</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391</v>
      </c>
      <c r="B93" s="5" t="s">
        <v>392</v>
      </c>
      <c r="D93" s="3" t="e">
        <f t="shared" si="81"/>
        <v>#REF!</v>
      </c>
      <c r="F93" s="4" t="e">
        <f>IF(COUNTA($D$2:D93)&lt;=$E$2,COUNTA($D$2:D93),"")</f>
        <v>#REF!</v>
      </c>
      <c r="K93" s="143"/>
      <c r="L93" s="143"/>
      <c r="M93" s="143"/>
      <c r="N93" s="146"/>
      <c r="O93" s="146"/>
      <c r="P93" s="146"/>
      <c r="Q93" s="146"/>
      <c r="R93" s="37" t="s">
        <v>300</v>
      </c>
      <c r="S93" s="38" t="s">
        <v>306</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392</v>
      </c>
      <c r="B94" s="5" t="s">
        <v>393</v>
      </c>
      <c r="D94" s="3" t="e">
        <f t="shared" si="81"/>
        <v>#REF!</v>
      </c>
      <c r="F94" s="4" t="e">
        <f>IF(COUNTA($D$2:D94)&lt;=$E$2,COUNTA($D$2:D94),"")</f>
        <v>#REF!</v>
      </c>
      <c r="K94" s="143"/>
      <c r="L94" s="143"/>
      <c r="M94" s="143"/>
      <c r="N94" s="146"/>
      <c r="O94" s="146"/>
      <c r="P94" s="146"/>
      <c r="Q94" s="146"/>
      <c r="R94" s="37" t="s">
        <v>308</v>
      </c>
      <c r="S94" s="38" t="s">
        <v>306</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393</v>
      </c>
      <c r="B95" s="5" t="s">
        <v>394</v>
      </c>
      <c r="D95" s="3" t="e">
        <f t="shared" si="81"/>
        <v>#REF!</v>
      </c>
      <c r="F95" s="4" t="e">
        <f>IF(COUNTA($D$2:D95)&lt;=$E$2,COUNTA($D$2:D95),"")</f>
        <v>#REF!</v>
      </c>
      <c r="K95" s="143"/>
      <c r="L95" s="143"/>
      <c r="M95" s="143"/>
      <c r="N95" s="146"/>
      <c r="O95" s="146"/>
      <c r="P95" s="146"/>
      <c r="Q95" s="146"/>
      <c r="R95" s="37" t="s">
        <v>308</v>
      </c>
      <c r="S95" s="38" t="s">
        <v>296</v>
      </c>
      <c r="T95" s="39" t="e">
        <f t="shared" ref="T95" si="148">IF(P91="","",IF(MOD(P91,4)=0, "CY" &amp; ($G$2-1+P91/4), ""))</f>
        <v>#REF!</v>
      </c>
      <c r="U95" s="39"/>
      <c r="V95" s="39"/>
      <c r="W95" s="39"/>
      <c r="X95" s="39"/>
      <c r="Y95" s="39" t="e">
        <f t="shared" ref="Y95" si="149">IF($Q91=1,T95,"")</f>
        <v>#REF!</v>
      </c>
      <c r="Z95" s="39"/>
      <c r="AA95" s="39"/>
      <c r="AB95" s="39"/>
      <c r="AC95" s="39"/>
    </row>
    <row r="96" spans="1:29">
      <c r="A96" s="5" t="s">
        <v>394</v>
      </c>
      <c r="B96" s="5" t="s">
        <v>395</v>
      </c>
      <c r="D96" s="3" t="e">
        <f t="shared" si="81"/>
        <v>#REF!</v>
      </c>
      <c r="F96" s="4" t="e">
        <f>IF(COUNTA($D$2:D96)&lt;=$E$2,COUNTA($D$2:D96),"")</f>
        <v>#REF!</v>
      </c>
      <c r="K96" s="144"/>
      <c r="L96" s="144"/>
      <c r="M96" s="144"/>
      <c r="N96" s="147"/>
      <c r="O96" s="147"/>
      <c r="P96" s="147"/>
      <c r="Q96" s="147"/>
      <c r="R96" s="40" t="s">
        <v>300</v>
      </c>
      <c r="S96" s="41" t="s">
        <v>298</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395</v>
      </c>
      <c r="B97" s="5" t="s">
        <v>396</v>
      </c>
      <c r="D97" s="3" t="e">
        <f t="shared" si="81"/>
        <v>#REF!</v>
      </c>
      <c r="F97" s="4" t="e">
        <f>IF(COUNTA($D$2:D97)&lt;=$E$2,COUNTA($D$2:D97),"")</f>
        <v>#REF!</v>
      </c>
      <c r="K97" s="142" t="e">
        <f>EDATE(K91,3)</f>
        <v>#REF!</v>
      </c>
      <c r="L97" s="142" t="e">
        <f>IF(L91="","",EDATE(L91,3))</f>
        <v>#REF!</v>
      </c>
      <c r="M97" s="142" t="e">
        <f>IF(M91="","",(EDATE(M91,3)))</f>
        <v>#REF!</v>
      </c>
      <c r="N97" s="145">
        <f>COUNT($K$7:K102)</f>
        <v>0</v>
      </c>
      <c r="O97" s="145" t="e">
        <f t="shared" ref="O97" si="152">N97+$H$4</f>
        <v>#REF!</v>
      </c>
      <c r="P97" s="145" t="e">
        <f>IF(P91="",IF($T$5=K97,4,""),P91+1)</f>
        <v>#REF!</v>
      </c>
      <c r="Q97" s="145" t="e">
        <f>IF(N97&lt;=$E$2,1,0)</f>
        <v>#REF!</v>
      </c>
      <c r="R97" s="34" t="s">
        <v>300</v>
      </c>
      <c r="S97" s="35" t="s">
        <v>312</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396</v>
      </c>
      <c r="B98" s="5" t="s">
        <v>397</v>
      </c>
      <c r="D98" s="3" t="e">
        <f t="shared" si="81"/>
        <v>#REF!</v>
      </c>
      <c r="F98" s="4" t="e">
        <f>IF(COUNTA($D$2:D98)&lt;=$E$2,COUNTA($D$2:D98),"")</f>
        <v>#REF!</v>
      </c>
      <c r="K98" s="143"/>
      <c r="L98" s="143"/>
      <c r="M98" s="143"/>
      <c r="N98" s="146"/>
      <c r="O98" s="146"/>
      <c r="P98" s="146"/>
      <c r="Q98" s="146"/>
      <c r="R98" s="37" t="s">
        <v>303</v>
      </c>
      <c r="S98" s="38" t="s">
        <v>304</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397</v>
      </c>
      <c r="B99" s="5" t="s">
        <v>398</v>
      </c>
      <c r="D99" s="3" t="e">
        <f t="shared" si="81"/>
        <v>#REF!</v>
      </c>
      <c r="F99" s="4" t="e">
        <f>IF(COUNTA($D$2:D99)&lt;=$E$2,COUNTA($D$2:D99),"")</f>
        <v>#REF!</v>
      </c>
      <c r="K99" s="143"/>
      <c r="L99" s="143"/>
      <c r="M99" s="143"/>
      <c r="N99" s="146"/>
      <c r="O99" s="146"/>
      <c r="P99" s="146"/>
      <c r="Q99" s="146"/>
      <c r="R99" s="37" t="s">
        <v>300</v>
      </c>
      <c r="S99" s="38" t="s">
        <v>306</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398</v>
      </c>
      <c r="B100" s="5" t="s">
        <v>399</v>
      </c>
      <c r="D100" s="3" t="e">
        <f t="shared" si="81"/>
        <v>#REF!</v>
      </c>
      <c r="F100" s="4" t="e">
        <f>IF(COUNTA($D$2:D100)&lt;=$E$2,COUNTA($D$2:D100),"")</f>
        <v>#REF!</v>
      </c>
      <c r="K100" s="143"/>
      <c r="L100" s="143"/>
      <c r="M100" s="143"/>
      <c r="N100" s="146"/>
      <c r="O100" s="146"/>
      <c r="P100" s="146"/>
      <c r="Q100" s="146"/>
      <c r="R100" s="37" t="s">
        <v>308</v>
      </c>
      <c r="S100" s="38" t="s">
        <v>306</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399</v>
      </c>
      <c r="B101" s="3" t="s">
        <v>400</v>
      </c>
      <c r="D101" s="3" t="e">
        <f t="shared" si="81"/>
        <v>#REF!</v>
      </c>
      <c r="F101" s="4" t="e">
        <f>IF(COUNTA($D$2:D101)&lt;=$E$2,COUNTA($D$2:D101),"")</f>
        <v>#REF!</v>
      </c>
      <c r="K101" s="143"/>
      <c r="L101" s="143"/>
      <c r="M101" s="143"/>
      <c r="N101" s="146"/>
      <c r="O101" s="146"/>
      <c r="P101" s="146"/>
      <c r="Q101" s="146"/>
      <c r="R101" s="37" t="s">
        <v>308</v>
      </c>
      <c r="S101" s="38" t="s">
        <v>296</v>
      </c>
      <c r="T101" s="39" t="e">
        <f t="shared" ref="T101" si="163">IF(P97="","",IF(MOD(P97,4)=0, "CY" &amp; ($G$2-1+P97/4), ""))</f>
        <v>#REF!</v>
      </c>
      <c r="U101" s="39"/>
      <c r="V101" s="39"/>
      <c r="W101" s="39"/>
      <c r="X101" s="39"/>
      <c r="Y101" s="39" t="e">
        <f t="shared" ref="Y101" si="164">IF($Q97=1,T101,"")</f>
        <v>#REF!</v>
      </c>
      <c r="Z101" s="39"/>
      <c r="AA101" s="39"/>
      <c r="AB101" s="39"/>
      <c r="AC101" s="39"/>
    </row>
    <row r="102" spans="1:29">
      <c r="A102" s="3" t="s">
        <v>400</v>
      </c>
      <c r="B102" s="3" t="s">
        <v>401</v>
      </c>
      <c r="D102" s="3" t="e">
        <f t="shared" si="81"/>
        <v>#REF!</v>
      </c>
      <c r="F102" s="4" t="e">
        <f>IF(COUNTA($D$2:D102)&lt;=$E$2,COUNTA($D$2:D102),"")</f>
        <v>#REF!</v>
      </c>
      <c r="K102" s="144"/>
      <c r="L102" s="144"/>
      <c r="M102" s="144"/>
      <c r="N102" s="147"/>
      <c r="O102" s="147"/>
      <c r="P102" s="147"/>
      <c r="Q102" s="147"/>
      <c r="R102" s="40" t="s">
        <v>300</v>
      </c>
      <c r="S102" s="41" t="s">
        <v>298</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401</v>
      </c>
      <c r="B103" s="3" t="s">
        <v>402</v>
      </c>
      <c r="D103" s="3" t="e">
        <f t="shared" si="81"/>
        <v>#REF!</v>
      </c>
      <c r="K103" s="149" t="e">
        <f>EDATE(K97,3)</f>
        <v>#REF!</v>
      </c>
      <c r="L103" s="149" t="e">
        <f>IF(L97="","",EDATE(L97,3))</f>
        <v>#REF!</v>
      </c>
      <c r="M103" s="149" t="e">
        <f>IF(M97="","",(EDATE(M97,3)))</f>
        <v>#REF!</v>
      </c>
      <c r="N103" s="152">
        <f>COUNT($K$7:K108)</f>
        <v>0</v>
      </c>
      <c r="O103" s="152" t="e">
        <f t="shared" ref="O103" si="167">N103+$H$4</f>
        <v>#REF!</v>
      </c>
      <c r="P103" s="152" t="e">
        <f>IF(P97="",IF($T$5=K103,4,""),P97+1)</f>
        <v>#REF!</v>
      </c>
      <c r="Q103" s="152" t="e">
        <f>IF(N103&lt;=$E$2,1,0)</f>
        <v>#REF!</v>
      </c>
      <c r="R103" s="20" t="s">
        <v>300</v>
      </c>
      <c r="S103" s="21" t="s">
        <v>312</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402</v>
      </c>
      <c r="B104" s="3" t="s">
        <v>403</v>
      </c>
      <c r="D104" s="3" t="e">
        <f t="shared" si="81"/>
        <v>#REF!</v>
      </c>
      <c r="K104" s="149"/>
      <c r="L104" s="149"/>
      <c r="M104" s="149"/>
      <c r="N104" s="152"/>
      <c r="O104" s="152"/>
      <c r="P104" s="152"/>
      <c r="Q104" s="152"/>
      <c r="R104" s="23" t="s">
        <v>303</v>
      </c>
      <c r="S104" s="24" t="s">
        <v>304</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403</v>
      </c>
      <c r="B105" s="3" t="s">
        <v>404</v>
      </c>
      <c r="D105" s="3" t="e">
        <f t="shared" si="81"/>
        <v>#REF!</v>
      </c>
      <c r="K105" s="149"/>
      <c r="L105" s="149"/>
      <c r="M105" s="149"/>
      <c r="N105" s="152"/>
      <c r="O105" s="152"/>
      <c r="P105" s="152"/>
      <c r="Q105" s="152"/>
      <c r="R105" s="23" t="s">
        <v>300</v>
      </c>
      <c r="S105" s="24" t="s">
        <v>306</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404</v>
      </c>
      <c r="B106" s="3" t="s">
        <v>405</v>
      </c>
      <c r="D106" s="3" t="e">
        <f t="shared" si="81"/>
        <v>#REF!</v>
      </c>
      <c r="K106" s="149"/>
      <c r="L106" s="149"/>
      <c r="M106" s="149"/>
      <c r="N106" s="152"/>
      <c r="O106" s="152"/>
      <c r="P106" s="152"/>
      <c r="Q106" s="152"/>
      <c r="R106" s="23" t="s">
        <v>308</v>
      </c>
      <c r="S106" s="24" t="s">
        <v>306</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405</v>
      </c>
      <c r="B107" s="3" t="s">
        <v>406</v>
      </c>
      <c r="D107" s="3" t="e">
        <f t="shared" si="81"/>
        <v>#REF!</v>
      </c>
      <c r="K107" s="149"/>
      <c r="L107" s="149"/>
      <c r="M107" s="149"/>
      <c r="N107" s="152"/>
      <c r="O107" s="152"/>
      <c r="P107" s="152"/>
      <c r="Q107" s="152"/>
      <c r="R107" s="23" t="s">
        <v>308</v>
      </c>
      <c r="S107" s="24" t="s">
        <v>296</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406</v>
      </c>
      <c r="B108" s="3" t="s">
        <v>407</v>
      </c>
      <c r="D108" s="3" t="e">
        <f t="shared" si="81"/>
        <v>#REF!</v>
      </c>
      <c r="K108" s="150"/>
      <c r="L108" s="150"/>
      <c r="M108" s="150"/>
      <c r="N108" s="153"/>
      <c r="O108" s="153"/>
      <c r="P108" s="153"/>
      <c r="Q108" s="153"/>
      <c r="R108" s="27" t="s">
        <v>300</v>
      </c>
      <c r="S108" s="28" t="s">
        <v>298</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407</v>
      </c>
      <c r="B109" s="3" t="s">
        <v>408</v>
      </c>
      <c r="D109" s="3" t="e">
        <f t="shared" si="81"/>
        <v>#REF!</v>
      </c>
      <c r="K109" s="148" t="e">
        <f>EDATE(K103,3)</f>
        <v>#REF!</v>
      </c>
      <c r="L109" s="148" t="e">
        <f>IF(L103="","",EDATE(L103,3))</f>
        <v>#REF!</v>
      </c>
      <c r="M109" s="148" t="e">
        <f>IF(M103="","",(EDATE(M103,3)))</f>
        <v>#REF!</v>
      </c>
      <c r="N109" s="151">
        <f>COUNT($K$7:K114)</f>
        <v>0</v>
      </c>
      <c r="O109" s="151" t="e">
        <f t="shared" ref="O109" si="182">N109+$H$4</f>
        <v>#REF!</v>
      </c>
      <c r="P109" s="151" t="e">
        <f>IF(P103="",IF($T$5=K109,4,""),P103+1)</f>
        <v>#REF!</v>
      </c>
      <c r="Q109" s="151" t="e">
        <f>IF(N109&lt;=$E$2,1,0)</f>
        <v>#REF!</v>
      </c>
      <c r="R109" s="31" t="s">
        <v>300</v>
      </c>
      <c r="S109" s="32" t="s">
        <v>312</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408</v>
      </c>
      <c r="B110" s="3" t="s">
        <v>409</v>
      </c>
      <c r="D110" s="3" t="e">
        <f t="shared" si="81"/>
        <v>#REF!</v>
      </c>
      <c r="K110" s="149"/>
      <c r="L110" s="149"/>
      <c r="M110" s="149"/>
      <c r="N110" s="152"/>
      <c r="O110" s="152"/>
      <c r="P110" s="152"/>
      <c r="Q110" s="152"/>
      <c r="R110" s="23" t="s">
        <v>303</v>
      </c>
      <c r="S110" s="24" t="s">
        <v>304</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409</v>
      </c>
      <c r="B111" s="3" t="s">
        <v>410</v>
      </c>
      <c r="D111" s="3" t="e">
        <f t="shared" si="81"/>
        <v>#REF!</v>
      </c>
      <c r="K111" s="149"/>
      <c r="L111" s="149"/>
      <c r="M111" s="149"/>
      <c r="N111" s="152"/>
      <c r="O111" s="152"/>
      <c r="P111" s="152"/>
      <c r="Q111" s="152"/>
      <c r="R111" s="23" t="s">
        <v>300</v>
      </c>
      <c r="S111" s="24" t="s">
        <v>306</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410</v>
      </c>
      <c r="B112" s="3" t="s">
        <v>411</v>
      </c>
      <c r="D112" s="3" t="e">
        <f t="shared" si="81"/>
        <v>#REF!</v>
      </c>
      <c r="K112" s="149"/>
      <c r="L112" s="149"/>
      <c r="M112" s="149"/>
      <c r="N112" s="152"/>
      <c r="O112" s="152"/>
      <c r="P112" s="152"/>
      <c r="Q112" s="152"/>
      <c r="R112" s="23" t="s">
        <v>308</v>
      </c>
      <c r="S112" s="24" t="s">
        <v>306</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411</v>
      </c>
      <c r="B113" s="3" t="s">
        <v>412</v>
      </c>
      <c r="D113" s="3" t="e">
        <f t="shared" si="81"/>
        <v>#REF!</v>
      </c>
      <c r="K113" s="149"/>
      <c r="L113" s="149"/>
      <c r="M113" s="149"/>
      <c r="N113" s="152"/>
      <c r="O113" s="152"/>
      <c r="P113" s="152"/>
      <c r="Q113" s="152"/>
      <c r="R113" s="23" t="s">
        <v>308</v>
      </c>
      <c r="S113" s="24" t="s">
        <v>296</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412</v>
      </c>
      <c r="B114" s="3" t="s">
        <v>413</v>
      </c>
      <c r="D114" s="3" t="e">
        <f t="shared" si="81"/>
        <v>#REF!</v>
      </c>
      <c r="K114" s="150"/>
      <c r="L114" s="150"/>
      <c r="M114" s="150"/>
      <c r="N114" s="153"/>
      <c r="O114" s="153"/>
      <c r="P114" s="153"/>
      <c r="Q114" s="153"/>
      <c r="R114" s="27" t="s">
        <v>300</v>
      </c>
      <c r="S114" s="28" t="s">
        <v>298</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413</v>
      </c>
      <c r="B115" s="3" t="s">
        <v>414</v>
      </c>
      <c r="D115" s="3" t="e">
        <f t="shared" si="81"/>
        <v>#REF!</v>
      </c>
      <c r="K115" s="148" t="e">
        <f>EDATE(K109,3)</f>
        <v>#REF!</v>
      </c>
      <c r="L115" s="148" t="e">
        <f>IF(L109="","",EDATE(L109,3))</f>
        <v>#REF!</v>
      </c>
      <c r="M115" s="148" t="e">
        <f>IF(M109="","",(EDATE(M109,3)))</f>
        <v>#REF!</v>
      </c>
      <c r="N115" s="151">
        <f>COUNT($K$7:K120)</f>
        <v>0</v>
      </c>
      <c r="O115" s="151" t="e">
        <f t="shared" ref="O115" si="197">N115+$H$4</f>
        <v>#REF!</v>
      </c>
      <c r="P115" s="151" t="e">
        <f>IF(P109="",IF($T$5=K115,4,""),P109+1)</f>
        <v>#REF!</v>
      </c>
      <c r="Q115" s="151" t="e">
        <f>IF(N115&lt;=$E$2,1,0)</f>
        <v>#REF!</v>
      </c>
      <c r="R115" s="31" t="s">
        <v>300</v>
      </c>
      <c r="S115" s="32" t="s">
        <v>312</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414</v>
      </c>
      <c r="B116" s="3" t="s">
        <v>415</v>
      </c>
      <c r="D116" s="3" t="e">
        <f t="shared" si="81"/>
        <v>#REF!</v>
      </c>
      <c r="K116" s="149"/>
      <c r="L116" s="149"/>
      <c r="M116" s="149"/>
      <c r="N116" s="152"/>
      <c r="O116" s="152"/>
      <c r="P116" s="152"/>
      <c r="Q116" s="152"/>
      <c r="R116" s="23" t="s">
        <v>303</v>
      </c>
      <c r="S116" s="24" t="s">
        <v>304</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415</v>
      </c>
      <c r="B117" s="3" t="s">
        <v>416</v>
      </c>
      <c r="D117" s="3" t="e">
        <f t="shared" si="81"/>
        <v>#REF!</v>
      </c>
      <c r="K117" s="149"/>
      <c r="L117" s="149"/>
      <c r="M117" s="149"/>
      <c r="N117" s="152"/>
      <c r="O117" s="152"/>
      <c r="P117" s="152"/>
      <c r="Q117" s="152"/>
      <c r="R117" s="23" t="s">
        <v>300</v>
      </c>
      <c r="S117" s="24" t="s">
        <v>306</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416</v>
      </c>
      <c r="B118" s="3" t="s">
        <v>417</v>
      </c>
      <c r="D118" s="3" t="e">
        <f t="shared" si="81"/>
        <v>#REF!</v>
      </c>
      <c r="K118" s="149"/>
      <c r="L118" s="149"/>
      <c r="M118" s="149"/>
      <c r="N118" s="152"/>
      <c r="O118" s="152"/>
      <c r="P118" s="152"/>
      <c r="Q118" s="152"/>
      <c r="R118" s="23" t="s">
        <v>308</v>
      </c>
      <c r="S118" s="24" t="s">
        <v>306</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417</v>
      </c>
      <c r="B119" s="3" t="s">
        <v>418</v>
      </c>
      <c r="D119" s="3" t="e">
        <f t="shared" si="81"/>
        <v>#REF!</v>
      </c>
      <c r="K119" s="149"/>
      <c r="L119" s="149"/>
      <c r="M119" s="149"/>
      <c r="N119" s="152"/>
      <c r="O119" s="152"/>
      <c r="P119" s="152"/>
      <c r="Q119" s="152"/>
      <c r="R119" s="23" t="s">
        <v>308</v>
      </c>
      <c r="S119" s="24" t="s">
        <v>296</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418</v>
      </c>
      <c r="B120" s="3" t="s">
        <v>419</v>
      </c>
      <c r="D120" s="3" t="e">
        <f t="shared" si="81"/>
        <v>#REF!</v>
      </c>
      <c r="K120" s="150"/>
      <c r="L120" s="150"/>
      <c r="M120" s="150"/>
      <c r="N120" s="153"/>
      <c r="O120" s="153"/>
      <c r="P120" s="153"/>
      <c r="Q120" s="153"/>
      <c r="R120" s="27" t="s">
        <v>300</v>
      </c>
      <c r="S120" s="28" t="s">
        <v>298</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419</v>
      </c>
      <c r="B121" s="3" t="s">
        <v>420</v>
      </c>
      <c r="D121" s="3" t="e">
        <f t="shared" si="81"/>
        <v>#REF!</v>
      </c>
      <c r="K121" s="148" t="e">
        <f>EDATE(K115,3)</f>
        <v>#REF!</v>
      </c>
      <c r="L121" s="148" t="e">
        <f>IF(L115="","",EDATE(L115,3))</f>
        <v>#REF!</v>
      </c>
      <c r="M121" s="148" t="e">
        <f>IF(M115="","",(EDATE(M115,3)))</f>
        <v>#REF!</v>
      </c>
      <c r="N121" s="151">
        <f>COUNT($K$7:K126)</f>
        <v>0</v>
      </c>
      <c r="O121" s="151" t="e">
        <f t="shared" ref="O121" si="212">N121+$H$4</f>
        <v>#REF!</v>
      </c>
      <c r="P121" s="151" t="e">
        <f>IF(P115="",IF($T$5=K121,4,""),P115+1)</f>
        <v>#REF!</v>
      </c>
      <c r="Q121" s="151" t="e">
        <f>IF(N121&lt;=$E$2,1,0)</f>
        <v>#REF!</v>
      </c>
      <c r="R121" s="31" t="s">
        <v>300</v>
      </c>
      <c r="S121" s="32" t="s">
        <v>312</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420</v>
      </c>
      <c r="B122" s="3" t="s">
        <v>421</v>
      </c>
      <c r="D122" s="3" t="e">
        <f t="shared" si="81"/>
        <v>#REF!</v>
      </c>
      <c r="K122" s="149"/>
      <c r="L122" s="149"/>
      <c r="M122" s="149"/>
      <c r="N122" s="152"/>
      <c r="O122" s="152"/>
      <c r="P122" s="152"/>
      <c r="Q122" s="152"/>
      <c r="R122" s="23" t="s">
        <v>303</v>
      </c>
      <c r="S122" s="24" t="s">
        <v>304</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421</v>
      </c>
      <c r="B123" s="3" t="s">
        <v>422</v>
      </c>
      <c r="D123" s="3" t="e">
        <f t="shared" si="81"/>
        <v>#REF!</v>
      </c>
      <c r="K123" s="149"/>
      <c r="L123" s="149"/>
      <c r="M123" s="149"/>
      <c r="N123" s="152"/>
      <c r="O123" s="152"/>
      <c r="P123" s="152"/>
      <c r="Q123" s="152"/>
      <c r="R123" s="23" t="s">
        <v>300</v>
      </c>
      <c r="S123" s="24" t="s">
        <v>306</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422</v>
      </c>
      <c r="B124" s="3" t="s">
        <v>423</v>
      </c>
      <c r="D124" s="3" t="e">
        <f t="shared" si="81"/>
        <v>#REF!</v>
      </c>
      <c r="K124" s="149"/>
      <c r="L124" s="149"/>
      <c r="M124" s="149"/>
      <c r="N124" s="152"/>
      <c r="O124" s="152"/>
      <c r="P124" s="152"/>
      <c r="Q124" s="152"/>
      <c r="R124" s="23" t="s">
        <v>308</v>
      </c>
      <c r="S124" s="24" t="s">
        <v>306</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423</v>
      </c>
      <c r="B125" s="3" t="s">
        <v>424</v>
      </c>
      <c r="D125" s="3" t="e">
        <f t="shared" si="81"/>
        <v>#REF!</v>
      </c>
      <c r="K125" s="149"/>
      <c r="L125" s="149"/>
      <c r="M125" s="149"/>
      <c r="N125" s="152"/>
      <c r="O125" s="152"/>
      <c r="P125" s="152"/>
      <c r="Q125" s="152"/>
      <c r="R125" s="23" t="s">
        <v>308</v>
      </c>
      <c r="S125" s="24" t="s">
        <v>296</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424</v>
      </c>
      <c r="B126" s="3" t="s">
        <v>425</v>
      </c>
      <c r="D126" s="3" t="e">
        <f t="shared" si="81"/>
        <v>#REF!</v>
      </c>
      <c r="K126" s="150"/>
      <c r="L126" s="150"/>
      <c r="M126" s="150"/>
      <c r="N126" s="153"/>
      <c r="O126" s="153"/>
      <c r="P126" s="153"/>
      <c r="Q126" s="153"/>
      <c r="R126" s="27" t="s">
        <v>300</v>
      </c>
      <c r="S126" s="28" t="s">
        <v>298</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425</v>
      </c>
      <c r="B127" s="3" t="s">
        <v>426</v>
      </c>
      <c r="D127" s="3" t="e">
        <f t="shared" si="81"/>
        <v>#REF!</v>
      </c>
      <c r="K127" s="142" t="e">
        <f>EDATE(K121,3)</f>
        <v>#REF!</v>
      </c>
      <c r="L127" s="142" t="e">
        <f>IF(L121="","",EDATE(L121,3))</f>
        <v>#REF!</v>
      </c>
      <c r="M127" s="142" t="e">
        <f>IF(M121="","",(EDATE(M121,3)))</f>
        <v>#REF!</v>
      </c>
      <c r="N127" s="145">
        <f>COUNT($K$7:K132)</f>
        <v>0</v>
      </c>
      <c r="O127" s="145" t="e">
        <f t="shared" ref="O127" si="227">N127+$H$4</f>
        <v>#REF!</v>
      </c>
      <c r="P127" s="145" t="e">
        <f>IF(P121="",IF($T$5=K127,4,""),P121+1)</f>
        <v>#REF!</v>
      </c>
      <c r="Q127" s="145" t="e">
        <f>IF(N127&lt;=$E$2,1,0)</f>
        <v>#REF!</v>
      </c>
      <c r="R127" s="34" t="s">
        <v>300</v>
      </c>
      <c r="S127" s="35" t="s">
        <v>312</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426</v>
      </c>
      <c r="B128" s="3" t="s">
        <v>427</v>
      </c>
      <c r="D128" s="3" t="e">
        <f t="shared" si="81"/>
        <v>#REF!</v>
      </c>
      <c r="K128" s="143"/>
      <c r="L128" s="143"/>
      <c r="M128" s="143"/>
      <c r="N128" s="146"/>
      <c r="O128" s="146"/>
      <c r="P128" s="146"/>
      <c r="Q128" s="146"/>
      <c r="R128" s="37" t="s">
        <v>303</v>
      </c>
      <c r="S128" s="38" t="s">
        <v>304</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427</v>
      </c>
      <c r="B129" s="3" t="s">
        <v>428</v>
      </c>
      <c r="D129" s="3" t="e">
        <f t="shared" si="81"/>
        <v>#REF!</v>
      </c>
      <c r="K129" s="143"/>
      <c r="L129" s="143"/>
      <c r="M129" s="143"/>
      <c r="N129" s="146"/>
      <c r="O129" s="146"/>
      <c r="P129" s="146"/>
      <c r="Q129" s="146"/>
      <c r="R129" s="37" t="s">
        <v>300</v>
      </c>
      <c r="S129" s="38" t="s">
        <v>306</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428</v>
      </c>
      <c r="B130" s="3" t="s">
        <v>429</v>
      </c>
      <c r="D130" s="3" t="e">
        <f t="shared" si="81"/>
        <v>#REF!</v>
      </c>
      <c r="K130" s="143"/>
      <c r="L130" s="143"/>
      <c r="M130" s="143"/>
      <c r="N130" s="146"/>
      <c r="O130" s="146"/>
      <c r="P130" s="146"/>
      <c r="Q130" s="146"/>
      <c r="R130" s="37" t="s">
        <v>308</v>
      </c>
      <c r="S130" s="38" t="s">
        <v>306</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429</v>
      </c>
      <c r="B131" s="3" t="s">
        <v>430</v>
      </c>
      <c r="D131" s="3" t="e">
        <f t="shared" si="81"/>
        <v>#REF!</v>
      </c>
      <c r="K131" s="143"/>
      <c r="L131" s="143"/>
      <c r="M131" s="143"/>
      <c r="N131" s="146"/>
      <c r="O131" s="146"/>
      <c r="P131" s="146"/>
      <c r="Q131" s="146"/>
      <c r="R131" s="37" t="s">
        <v>308</v>
      </c>
      <c r="S131" s="38" t="s">
        <v>296</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430</v>
      </c>
      <c r="B132" s="3" t="s">
        <v>431</v>
      </c>
      <c r="D132" s="3" t="e">
        <f t="shared" ref="D132:D195" si="240">IF(D131="","",VLOOKUP(D131,$A$1:$B$401,2,FALSE))</f>
        <v>#REF!</v>
      </c>
      <c r="K132" s="144"/>
      <c r="L132" s="144"/>
      <c r="M132" s="144"/>
      <c r="N132" s="147"/>
      <c r="O132" s="147"/>
      <c r="P132" s="147"/>
      <c r="Q132" s="147"/>
      <c r="R132" s="40" t="s">
        <v>300</v>
      </c>
      <c r="S132" s="41" t="s">
        <v>298</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431</v>
      </c>
      <c r="B133" s="3" t="s">
        <v>432</v>
      </c>
      <c r="D133" s="3" t="e">
        <f t="shared" si="240"/>
        <v>#REF!</v>
      </c>
      <c r="K133" s="142" t="e">
        <f>EDATE(K127,3)</f>
        <v>#REF!</v>
      </c>
      <c r="L133" s="142" t="e">
        <f>IF(L127="","",EDATE(L127,3))</f>
        <v>#REF!</v>
      </c>
      <c r="M133" s="142" t="e">
        <f>IF(M127="","",(EDATE(M127,3)))</f>
        <v>#REF!</v>
      </c>
      <c r="N133" s="145">
        <f>COUNT($K$7:K138)</f>
        <v>0</v>
      </c>
      <c r="O133" s="145" t="e">
        <f t="shared" ref="O133" si="243">N133+$H$4</f>
        <v>#REF!</v>
      </c>
      <c r="P133" s="145" t="e">
        <f>IF(P127="",IF($T$5=K133,4,""),P127+1)</f>
        <v>#REF!</v>
      </c>
      <c r="Q133" s="145" t="e">
        <f>IF(N133&lt;=$E$2,1,0)</f>
        <v>#REF!</v>
      </c>
      <c r="R133" s="34" t="s">
        <v>300</v>
      </c>
      <c r="S133" s="35" t="s">
        <v>312</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432</v>
      </c>
      <c r="B134" s="3" t="s">
        <v>433</v>
      </c>
      <c r="D134" s="3" t="e">
        <f t="shared" si="240"/>
        <v>#REF!</v>
      </c>
      <c r="K134" s="143"/>
      <c r="L134" s="143"/>
      <c r="M134" s="143"/>
      <c r="N134" s="146"/>
      <c r="O134" s="146"/>
      <c r="P134" s="146"/>
      <c r="Q134" s="146"/>
      <c r="R134" s="37" t="s">
        <v>303</v>
      </c>
      <c r="S134" s="38" t="s">
        <v>304</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433</v>
      </c>
      <c r="B135" s="3" t="s">
        <v>434</v>
      </c>
      <c r="D135" s="3" t="e">
        <f t="shared" si="240"/>
        <v>#REF!</v>
      </c>
      <c r="K135" s="143"/>
      <c r="L135" s="143"/>
      <c r="M135" s="143"/>
      <c r="N135" s="146"/>
      <c r="O135" s="146"/>
      <c r="P135" s="146"/>
      <c r="Q135" s="146"/>
      <c r="R135" s="37" t="s">
        <v>300</v>
      </c>
      <c r="S135" s="38" t="s">
        <v>306</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434</v>
      </c>
      <c r="B136" s="3" t="s">
        <v>435</v>
      </c>
      <c r="D136" s="3" t="e">
        <f t="shared" si="240"/>
        <v>#REF!</v>
      </c>
      <c r="K136" s="143"/>
      <c r="L136" s="143"/>
      <c r="M136" s="143"/>
      <c r="N136" s="146"/>
      <c r="O136" s="146"/>
      <c r="P136" s="146"/>
      <c r="Q136" s="146"/>
      <c r="R136" s="37" t="s">
        <v>308</v>
      </c>
      <c r="S136" s="38" t="s">
        <v>306</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435</v>
      </c>
      <c r="B137" s="3" t="s">
        <v>436</v>
      </c>
      <c r="D137" s="3" t="e">
        <f t="shared" si="240"/>
        <v>#REF!</v>
      </c>
      <c r="K137" s="143"/>
      <c r="L137" s="143"/>
      <c r="M137" s="143"/>
      <c r="N137" s="146"/>
      <c r="O137" s="146"/>
      <c r="P137" s="146"/>
      <c r="Q137" s="146"/>
      <c r="R137" s="37" t="s">
        <v>308</v>
      </c>
      <c r="S137" s="38" t="s">
        <v>296</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436</v>
      </c>
      <c r="B138" s="3" t="s">
        <v>437</v>
      </c>
      <c r="D138" s="3" t="e">
        <f t="shared" si="240"/>
        <v>#REF!</v>
      </c>
      <c r="K138" s="144"/>
      <c r="L138" s="144"/>
      <c r="M138" s="144"/>
      <c r="N138" s="147"/>
      <c r="O138" s="147"/>
      <c r="P138" s="147"/>
      <c r="Q138" s="147"/>
      <c r="R138" s="40" t="s">
        <v>300</v>
      </c>
      <c r="S138" s="41" t="s">
        <v>298</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437</v>
      </c>
      <c r="B139" s="3" t="s">
        <v>438</v>
      </c>
      <c r="D139" s="3" t="e">
        <f t="shared" si="240"/>
        <v>#REF!</v>
      </c>
      <c r="K139" s="142" t="e">
        <f>EDATE(K133,3)</f>
        <v>#REF!</v>
      </c>
      <c r="L139" s="142" t="e">
        <f>IF(L133="","",EDATE(L133,3))</f>
        <v>#REF!</v>
      </c>
      <c r="M139" s="142" t="e">
        <f>IF(M133="","",(EDATE(M133,3)))</f>
        <v>#REF!</v>
      </c>
      <c r="N139" s="145">
        <f>COUNT($K$7:K144)</f>
        <v>0</v>
      </c>
      <c r="O139" s="145" t="e">
        <f t="shared" ref="O139" si="258">N139+$H$4</f>
        <v>#REF!</v>
      </c>
      <c r="P139" s="145" t="e">
        <f>IF(P133="",IF($T$5=K139,4,""),P133+1)</f>
        <v>#REF!</v>
      </c>
      <c r="Q139" s="145" t="e">
        <f>IF(N139&lt;=$E$2,1,0)</f>
        <v>#REF!</v>
      </c>
      <c r="R139" s="34" t="s">
        <v>300</v>
      </c>
      <c r="S139" s="35" t="s">
        <v>312</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438</v>
      </c>
      <c r="B140" s="3" t="s">
        <v>439</v>
      </c>
      <c r="D140" s="3" t="e">
        <f t="shared" si="240"/>
        <v>#REF!</v>
      </c>
      <c r="K140" s="143"/>
      <c r="L140" s="143"/>
      <c r="M140" s="143"/>
      <c r="N140" s="146"/>
      <c r="O140" s="146"/>
      <c r="P140" s="146"/>
      <c r="Q140" s="146"/>
      <c r="R140" s="37" t="s">
        <v>303</v>
      </c>
      <c r="S140" s="38" t="s">
        <v>304</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439</v>
      </c>
      <c r="B141" s="3" t="s">
        <v>440</v>
      </c>
      <c r="D141" s="3" t="e">
        <f t="shared" si="240"/>
        <v>#REF!</v>
      </c>
      <c r="K141" s="143"/>
      <c r="L141" s="143"/>
      <c r="M141" s="143"/>
      <c r="N141" s="146"/>
      <c r="O141" s="146"/>
      <c r="P141" s="146"/>
      <c r="Q141" s="146"/>
      <c r="R141" s="37" t="s">
        <v>300</v>
      </c>
      <c r="S141" s="38" t="s">
        <v>306</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440</v>
      </c>
      <c r="B142" s="3" t="s">
        <v>441</v>
      </c>
      <c r="D142" s="3" t="e">
        <f t="shared" si="240"/>
        <v>#REF!</v>
      </c>
      <c r="K142" s="143"/>
      <c r="L142" s="143"/>
      <c r="M142" s="143"/>
      <c r="N142" s="146"/>
      <c r="O142" s="146"/>
      <c r="P142" s="146"/>
      <c r="Q142" s="146"/>
      <c r="R142" s="37" t="s">
        <v>308</v>
      </c>
      <c r="S142" s="38" t="s">
        <v>306</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441</v>
      </c>
      <c r="B143" s="3" t="s">
        <v>442</v>
      </c>
      <c r="D143" s="3" t="e">
        <f t="shared" si="240"/>
        <v>#REF!</v>
      </c>
      <c r="K143" s="143"/>
      <c r="L143" s="143"/>
      <c r="M143" s="143"/>
      <c r="N143" s="146"/>
      <c r="O143" s="146"/>
      <c r="P143" s="146"/>
      <c r="Q143" s="146"/>
      <c r="R143" s="37" t="s">
        <v>308</v>
      </c>
      <c r="S143" s="38" t="s">
        <v>296</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442</v>
      </c>
      <c r="B144" s="3" t="s">
        <v>443</v>
      </c>
      <c r="D144" s="3" t="e">
        <f t="shared" si="240"/>
        <v>#REF!</v>
      </c>
      <c r="K144" s="144"/>
      <c r="L144" s="144"/>
      <c r="M144" s="144"/>
      <c r="N144" s="147"/>
      <c r="O144" s="147"/>
      <c r="P144" s="147"/>
      <c r="Q144" s="147"/>
      <c r="R144" s="40" t="s">
        <v>300</v>
      </c>
      <c r="S144" s="41" t="s">
        <v>298</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443</v>
      </c>
      <c r="B145" s="3" t="s">
        <v>444</v>
      </c>
      <c r="D145" s="3" t="e">
        <f t="shared" si="240"/>
        <v>#REF!</v>
      </c>
      <c r="K145" s="142" t="e">
        <f>EDATE(K139,3)</f>
        <v>#REF!</v>
      </c>
      <c r="L145" s="142" t="e">
        <f>IF(L139="","",EDATE(L139,3))</f>
        <v>#REF!</v>
      </c>
      <c r="M145" s="142" t="e">
        <f>IF(M139="","",(EDATE(M139,3)))</f>
        <v>#REF!</v>
      </c>
      <c r="N145" s="145">
        <f>COUNT($K$7:K150)</f>
        <v>0</v>
      </c>
      <c r="O145" s="145" t="e">
        <f t="shared" ref="O145" si="273">N145+$H$4</f>
        <v>#REF!</v>
      </c>
      <c r="P145" s="145" t="e">
        <f>IF(P139="",IF($T$5=K145,4,""),P139+1)</f>
        <v>#REF!</v>
      </c>
      <c r="Q145" s="145" t="e">
        <f>IF(N145&lt;=$E$2,1,0)</f>
        <v>#REF!</v>
      </c>
      <c r="R145" s="34" t="s">
        <v>300</v>
      </c>
      <c r="S145" s="35" t="s">
        <v>312</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444</v>
      </c>
      <c r="B146" s="3" t="s">
        <v>445</v>
      </c>
      <c r="D146" s="3" t="e">
        <f t="shared" si="240"/>
        <v>#REF!</v>
      </c>
      <c r="K146" s="143"/>
      <c r="L146" s="143"/>
      <c r="M146" s="143"/>
      <c r="N146" s="146"/>
      <c r="O146" s="146"/>
      <c r="P146" s="146"/>
      <c r="Q146" s="146"/>
      <c r="R146" s="37" t="s">
        <v>303</v>
      </c>
      <c r="S146" s="38" t="s">
        <v>304</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445</v>
      </c>
      <c r="B147" s="3" t="s">
        <v>446</v>
      </c>
      <c r="D147" s="3" t="e">
        <f t="shared" si="240"/>
        <v>#REF!</v>
      </c>
      <c r="K147" s="143"/>
      <c r="L147" s="143"/>
      <c r="M147" s="143"/>
      <c r="N147" s="146"/>
      <c r="O147" s="146"/>
      <c r="P147" s="146"/>
      <c r="Q147" s="146"/>
      <c r="R147" s="37" t="s">
        <v>300</v>
      </c>
      <c r="S147" s="38" t="s">
        <v>306</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446</v>
      </c>
      <c r="B148" s="3" t="s">
        <v>447</v>
      </c>
      <c r="D148" s="3" t="e">
        <f t="shared" si="240"/>
        <v>#REF!</v>
      </c>
      <c r="K148" s="143"/>
      <c r="L148" s="143"/>
      <c r="M148" s="143"/>
      <c r="N148" s="146"/>
      <c r="O148" s="146"/>
      <c r="P148" s="146"/>
      <c r="Q148" s="146"/>
      <c r="R148" s="37" t="s">
        <v>308</v>
      </c>
      <c r="S148" s="38" t="s">
        <v>306</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447</v>
      </c>
      <c r="B149" s="3" t="s">
        <v>448</v>
      </c>
      <c r="D149" s="3" t="e">
        <f t="shared" si="240"/>
        <v>#REF!</v>
      </c>
      <c r="K149" s="143"/>
      <c r="L149" s="143"/>
      <c r="M149" s="143"/>
      <c r="N149" s="146"/>
      <c r="O149" s="146"/>
      <c r="P149" s="146"/>
      <c r="Q149" s="146"/>
      <c r="R149" s="37" t="s">
        <v>308</v>
      </c>
      <c r="S149" s="38" t="s">
        <v>296</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448</v>
      </c>
      <c r="B150" s="3" t="s">
        <v>449</v>
      </c>
      <c r="D150" s="3" t="e">
        <f t="shared" si="240"/>
        <v>#REF!</v>
      </c>
      <c r="K150" s="144"/>
      <c r="L150" s="144"/>
      <c r="M150" s="144"/>
      <c r="N150" s="147"/>
      <c r="O150" s="147"/>
      <c r="P150" s="147"/>
      <c r="Q150" s="147"/>
      <c r="R150" s="40" t="s">
        <v>300</v>
      </c>
      <c r="S150" s="41" t="s">
        <v>298</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449</v>
      </c>
      <c r="B151" s="3" t="s">
        <v>450</v>
      </c>
      <c r="D151" s="3" t="e">
        <f t="shared" si="240"/>
        <v>#REF!</v>
      </c>
      <c r="K151" s="149" t="e">
        <f>EDATE(K145,3)</f>
        <v>#REF!</v>
      </c>
      <c r="L151" s="149" t="e">
        <f>IF(L145="","",EDATE(L145,3))</f>
        <v>#REF!</v>
      </c>
      <c r="M151" s="149" t="e">
        <f>IF(M145="","",(EDATE(M145,3)))</f>
        <v>#REF!</v>
      </c>
      <c r="N151" s="152">
        <f>COUNT($K$7:K156)</f>
        <v>0</v>
      </c>
      <c r="O151" s="152" t="e">
        <f t="shared" ref="O151" si="288">N151+$H$4</f>
        <v>#REF!</v>
      </c>
      <c r="P151" s="152" t="e">
        <f>IF(P145="",IF($T$5=K151,4,""),P145+1)</f>
        <v>#REF!</v>
      </c>
      <c r="Q151" s="152" t="e">
        <f>IF(N151&lt;=$E$2,1,0)</f>
        <v>#REF!</v>
      </c>
      <c r="R151" s="20" t="s">
        <v>300</v>
      </c>
      <c r="S151" s="21" t="s">
        <v>312</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450</v>
      </c>
      <c r="B152" s="3" t="s">
        <v>451</v>
      </c>
      <c r="D152" s="3" t="e">
        <f t="shared" si="240"/>
        <v>#REF!</v>
      </c>
      <c r="K152" s="149"/>
      <c r="L152" s="149"/>
      <c r="M152" s="149"/>
      <c r="N152" s="152"/>
      <c r="O152" s="152"/>
      <c r="P152" s="152"/>
      <c r="Q152" s="152"/>
      <c r="R152" s="23" t="s">
        <v>303</v>
      </c>
      <c r="S152" s="24" t="s">
        <v>304</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451</v>
      </c>
      <c r="B153" s="3" t="s">
        <v>452</v>
      </c>
      <c r="D153" s="3" t="e">
        <f t="shared" si="240"/>
        <v>#REF!</v>
      </c>
      <c r="K153" s="149"/>
      <c r="L153" s="149"/>
      <c r="M153" s="149"/>
      <c r="N153" s="152"/>
      <c r="O153" s="152"/>
      <c r="P153" s="152"/>
      <c r="Q153" s="152"/>
      <c r="R153" s="23" t="s">
        <v>300</v>
      </c>
      <c r="S153" s="24" t="s">
        <v>306</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452</v>
      </c>
      <c r="B154" s="3" t="s">
        <v>453</v>
      </c>
      <c r="D154" s="3" t="e">
        <f t="shared" si="240"/>
        <v>#REF!</v>
      </c>
      <c r="K154" s="149"/>
      <c r="L154" s="149"/>
      <c r="M154" s="149"/>
      <c r="N154" s="152"/>
      <c r="O154" s="152"/>
      <c r="P154" s="152"/>
      <c r="Q154" s="152"/>
      <c r="R154" s="23" t="s">
        <v>308</v>
      </c>
      <c r="S154" s="24" t="s">
        <v>306</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453</v>
      </c>
      <c r="B155" s="3" t="s">
        <v>454</v>
      </c>
      <c r="D155" s="3" t="e">
        <f t="shared" si="240"/>
        <v>#REF!</v>
      </c>
      <c r="K155" s="149"/>
      <c r="L155" s="149"/>
      <c r="M155" s="149"/>
      <c r="N155" s="152"/>
      <c r="O155" s="152"/>
      <c r="P155" s="152"/>
      <c r="Q155" s="152"/>
      <c r="R155" s="23" t="s">
        <v>308</v>
      </c>
      <c r="S155" s="24" t="s">
        <v>296</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454</v>
      </c>
      <c r="B156" s="3" t="s">
        <v>455</v>
      </c>
      <c r="D156" s="3" t="e">
        <f t="shared" si="240"/>
        <v>#REF!</v>
      </c>
      <c r="K156" s="150"/>
      <c r="L156" s="150"/>
      <c r="M156" s="150"/>
      <c r="N156" s="153"/>
      <c r="O156" s="153"/>
      <c r="P156" s="153"/>
      <c r="Q156" s="153"/>
      <c r="R156" s="27" t="s">
        <v>300</v>
      </c>
      <c r="S156" s="28" t="s">
        <v>298</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455</v>
      </c>
      <c r="B157" s="3" t="s">
        <v>456</v>
      </c>
      <c r="D157" s="3" t="e">
        <f t="shared" si="240"/>
        <v>#REF!</v>
      </c>
      <c r="K157" s="148" t="e">
        <f>EDATE(K151,3)</f>
        <v>#REF!</v>
      </c>
      <c r="L157" s="148" t="e">
        <f>IF(L151="","",EDATE(L151,3))</f>
        <v>#REF!</v>
      </c>
      <c r="M157" s="148" t="e">
        <f>IF(M151="","",(EDATE(M151,3)))</f>
        <v>#REF!</v>
      </c>
      <c r="N157" s="151">
        <f>COUNT($K$7:K162)</f>
        <v>0</v>
      </c>
      <c r="O157" s="151" t="e">
        <f t="shared" ref="O157" si="303">N157+$H$4</f>
        <v>#REF!</v>
      </c>
      <c r="P157" s="151" t="e">
        <f>IF(P151="",IF($T$5=K157,4,""),P151+1)</f>
        <v>#REF!</v>
      </c>
      <c r="Q157" s="151" t="e">
        <f>IF(N157&lt;=$E$2,1,0)</f>
        <v>#REF!</v>
      </c>
      <c r="R157" s="31" t="s">
        <v>300</v>
      </c>
      <c r="S157" s="32" t="s">
        <v>312</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456</v>
      </c>
      <c r="B158" s="3" t="s">
        <v>457</v>
      </c>
      <c r="D158" s="3" t="e">
        <f t="shared" si="240"/>
        <v>#REF!</v>
      </c>
      <c r="K158" s="149"/>
      <c r="L158" s="149"/>
      <c r="M158" s="149"/>
      <c r="N158" s="152"/>
      <c r="O158" s="152"/>
      <c r="P158" s="152"/>
      <c r="Q158" s="152"/>
      <c r="R158" s="23" t="s">
        <v>303</v>
      </c>
      <c r="S158" s="24" t="s">
        <v>304</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457</v>
      </c>
      <c r="B159" s="3" t="s">
        <v>458</v>
      </c>
      <c r="D159" s="3" t="e">
        <f t="shared" si="240"/>
        <v>#REF!</v>
      </c>
      <c r="K159" s="149"/>
      <c r="L159" s="149"/>
      <c r="M159" s="149"/>
      <c r="N159" s="152"/>
      <c r="O159" s="152"/>
      <c r="P159" s="152"/>
      <c r="Q159" s="152"/>
      <c r="R159" s="23" t="s">
        <v>300</v>
      </c>
      <c r="S159" s="24" t="s">
        <v>306</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458</v>
      </c>
      <c r="B160" s="3" t="s">
        <v>459</v>
      </c>
      <c r="D160" s="3" t="e">
        <f t="shared" si="240"/>
        <v>#REF!</v>
      </c>
      <c r="K160" s="149"/>
      <c r="L160" s="149"/>
      <c r="M160" s="149"/>
      <c r="N160" s="152"/>
      <c r="O160" s="152"/>
      <c r="P160" s="152"/>
      <c r="Q160" s="152"/>
      <c r="R160" s="23" t="s">
        <v>308</v>
      </c>
      <c r="S160" s="24" t="s">
        <v>306</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459</v>
      </c>
      <c r="B161" s="3" t="s">
        <v>460</v>
      </c>
      <c r="D161" s="3" t="e">
        <f t="shared" si="240"/>
        <v>#REF!</v>
      </c>
      <c r="K161" s="149"/>
      <c r="L161" s="149"/>
      <c r="M161" s="149"/>
      <c r="N161" s="152"/>
      <c r="O161" s="152"/>
      <c r="P161" s="152"/>
      <c r="Q161" s="152"/>
      <c r="R161" s="23" t="s">
        <v>308</v>
      </c>
      <c r="S161" s="24" t="s">
        <v>296</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460</v>
      </c>
      <c r="B162" s="3" t="s">
        <v>461</v>
      </c>
      <c r="D162" s="3" t="e">
        <f t="shared" si="240"/>
        <v>#REF!</v>
      </c>
      <c r="K162" s="150"/>
      <c r="L162" s="150"/>
      <c r="M162" s="150"/>
      <c r="N162" s="153"/>
      <c r="O162" s="153"/>
      <c r="P162" s="153"/>
      <c r="Q162" s="153"/>
      <c r="R162" s="27" t="s">
        <v>300</v>
      </c>
      <c r="S162" s="28" t="s">
        <v>298</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461</v>
      </c>
      <c r="B163" s="3" t="s">
        <v>462</v>
      </c>
      <c r="D163" s="3" t="e">
        <f t="shared" si="240"/>
        <v>#REF!</v>
      </c>
      <c r="K163" s="148" t="e">
        <f>EDATE(K157,3)</f>
        <v>#REF!</v>
      </c>
      <c r="L163" s="148" t="e">
        <f>IF(L157="","",EDATE(L157,3))</f>
        <v>#REF!</v>
      </c>
      <c r="M163" s="148" t="e">
        <f>IF(M157="","",(EDATE(M157,3)))</f>
        <v>#REF!</v>
      </c>
      <c r="N163" s="151">
        <f>COUNT($K$7:K168)</f>
        <v>0</v>
      </c>
      <c r="O163" s="151" t="e">
        <f t="shared" ref="O163" si="318">N163+$H$4</f>
        <v>#REF!</v>
      </c>
      <c r="P163" s="151" t="e">
        <f>IF(P157="",IF($T$5=K163,4,""),P157+1)</f>
        <v>#REF!</v>
      </c>
      <c r="Q163" s="151" t="e">
        <f>IF(N163&lt;=$E$2,1,0)</f>
        <v>#REF!</v>
      </c>
      <c r="R163" s="31" t="s">
        <v>300</v>
      </c>
      <c r="S163" s="32" t="s">
        <v>312</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462</v>
      </c>
      <c r="B164" s="3" t="s">
        <v>463</v>
      </c>
      <c r="D164" s="3" t="e">
        <f t="shared" si="240"/>
        <v>#REF!</v>
      </c>
      <c r="K164" s="149"/>
      <c r="L164" s="149"/>
      <c r="M164" s="149"/>
      <c r="N164" s="152"/>
      <c r="O164" s="152"/>
      <c r="P164" s="152"/>
      <c r="Q164" s="152"/>
      <c r="R164" s="23" t="s">
        <v>303</v>
      </c>
      <c r="S164" s="24" t="s">
        <v>304</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463</v>
      </c>
      <c r="B165" s="3" t="s">
        <v>464</v>
      </c>
      <c r="D165" s="3" t="e">
        <f t="shared" si="240"/>
        <v>#REF!</v>
      </c>
      <c r="K165" s="149"/>
      <c r="L165" s="149"/>
      <c r="M165" s="149"/>
      <c r="N165" s="152"/>
      <c r="O165" s="152"/>
      <c r="P165" s="152"/>
      <c r="Q165" s="152"/>
      <c r="R165" s="23" t="s">
        <v>300</v>
      </c>
      <c r="S165" s="24" t="s">
        <v>306</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464</v>
      </c>
      <c r="B166" s="3" t="s">
        <v>465</v>
      </c>
      <c r="D166" s="3" t="e">
        <f t="shared" si="240"/>
        <v>#REF!</v>
      </c>
      <c r="K166" s="149"/>
      <c r="L166" s="149"/>
      <c r="M166" s="149"/>
      <c r="N166" s="152"/>
      <c r="O166" s="152"/>
      <c r="P166" s="152"/>
      <c r="Q166" s="152"/>
      <c r="R166" s="23" t="s">
        <v>308</v>
      </c>
      <c r="S166" s="24" t="s">
        <v>306</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465</v>
      </c>
      <c r="B167" s="3" t="s">
        <v>466</v>
      </c>
      <c r="D167" s="3" t="e">
        <f t="shared" si="240"/>
        <v>#REF!</v>
      </c>
      <c r="K167" s="149"/>
      <c r="L167" s="149"/>
      <c r="M167" s="149"/>
      <c r="N167" s="152"/>
      <c r="O167" s="152"/>
      <c r="P167" s="152"/>
      <c r="Q167" s="152"/>
      <c r="R167" s="23" t="s">
        <v>308</v>
      </c>
      <c r="S167" s="24" t="s">
        <v>296</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466</v>
      </c>
      <c r="B168" s="3" t="s">
        <v>467</v>
      </c>
      <c r="D168" s="3" t="e">
        <f t="shared" si="240"/>
        <v>#REF!</v>
      </c>
      <c r="K168" s="150"/>
      <c r="L168" s="150"/>
      <c r="M168" s="150"/>
      <c r="N168" s="153"/>
      <c r="O168" s="153"/>
      <c r="P168" s="153"/>
      <c r="Q168" s="153"/>
      <c r="R168" s="27" t="s">
        <v>300</v>
      </c>
      <c r="S168" s="28" t="s">
        <v>298</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467</v>
      </c>
      <c r="B169" s="3" t="s">
        <v>468</v>
      </c>
      <c r="D169" s="3" t="e">
        <f t="shared" si="240"/>
        <v>#REF!</v>
      </c>
      <c r="K169" s="148" t="e">
        <f>EDATE(K163,3)</f>
        <v>#REF!</v>
      </c>
      <c r="L169" s="148" t="e">
        <f>IF(L163="","",EDATE(L163,3))</f>
        <v>#REF!</v>
      </c>
      <c r="M169" s="148" t="e">
        <f>IF(M163="","",(EDATE(M163,3)))</f>
        <v>#REF!</v>
      </c>
      <c r="N169" s="151">
        <f>COUNT($K$7:K174)</f>
        <v>0</v>
      </c>
      <c r="O169" s="151" t="e">
        <f t="shared" ref="O169" si="333">N169+$H$4</f>
        <v>#REF!</v>
      </c>
      <c r="P169" s="151" t="e">
        <f>IF(P163="",IF($T$5=K169,4,""),P163+1)</f>
        <v>#REF!</v>
      </c>
      <c r="Q169" s="151" t="e">
        <f>IF(N169&lt;=$E$2,1,0)</f>
        <v>#REF!</v>
      </c>
      <c r="R169" s="31" t="s">
        <v>300</v>
      </c>
      <c r="S169" s="32" t="s">
        <v>312</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468</v>
      </c>
      <c r="B170" s="3" t="s">
        <v>469</v>
      </c>
      <c r="D170" s="3" t="e">
        <f t="shared" si="240"/>
        <v>#REF!</v>
      </c>
      <c r="K170" s="149"/>
      <c r="L170" s="149"/>
      <c r="M170" s="149"/>
      <c r="N170" s="152"/>
      <c r="O170" s="152"/>
      <c r="P170" s="152"/>
      <c r="Q170" s="152"/>
      <c r="R170" s="23" t="s">
        <v>303</v>
      </c>
      <c r="S170" s="24" t="s">
        <v>304</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469</v>
      </c>
      <c r="B171" s="3" t="s">
        <v>470</v>
      </c>
      <c r="D171" s="3" t="e">
        <f t="shared" si="240"/>
        <v>#REF!</v>
      </c>
      <c r="K171" s="149"/>
      <c r="L171" s="149"/>
      <c r="M171" s="149"/>
      <c r="N171" s="152"/>
      <c r="O171" s="152"/>
      <c r="P171" s="152"/>
      <c r="Q171" s="152"/>
      <c r="R171" s="23" t="s">
        <v>300</v>
      </c>
      <c r="S171" s="24" t="s">
        <v>306</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470</v>
      </c>
      <c r="B172" s="3" t="s">
        <v>471</v>
      </c>
      <c r="D172" s="3" t="e">
        <f t="shared" si="240"/>
        <v>#REF!</v>
      </c>
      <c r="K172" s="149"/>
      <c r="L172" s="149"/>
      <c r="M172" s="149"/>
      <c r="N172" s="152"/>
      <c r="O172" s="152"/>
      <c r="P172" s="152"/>
      <c r="Q172" s="152"/>
      <c r="R172" s="23" t="s">
        <v>308</v>
      </c>
      <c r="S172" s="24" t="s">
        <v>306</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471</v>
      </c>
      <c r="B173" s="3" t="s">
        <v>472</v>
      </c>
      <c r="D173" s="3" t="e">
        <f t="shared" si="240"/>
        <v>#REF!</v>
      </c>
      <c r="K173" s="149"/>
      <c r="L173" s="149"/>
      <c r="M173" s="149"/>
      <c r="N173" s="152"/>
      <c r="O173" s="152"/>
      <c r="P173" s="152"/>
      <c r="Q173" s="152"/>
      <c r="R173" s="23" t="s">
        <v>308</v>
      </c>
      <c r="S173" s="24" t="s">
        <v>296</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472</v>
      </c>
      <c r="B174" s="3" t="s">
        <v>473</v>
      </c>
      <c r="D174" s="3" t="e">
        <f t="shared" si="240"/>
        <v>#REF!</v>
      </c>
      <c r="K174" s="150"/>
      <c r="L174" s="150"/>
      <c r="M174" s="150"/>
      <c r="N174" s="153"/>
      <c r="O174" s="153"/>
      <c r="P174" s="153"/>
      <c r="Q174" s="153"/>
      <c r="R174" s="27" t="s">
        <v>300</v>
      </c>
      <c r="S174" s="28" t="s">
        <v>298</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473</v>
      </c>
      <c r="B175" s="3" t="s">
        <v>474</v>
      </c>
      <c r="D175" s="3" t="e">
        <f t="shared" si="240"/>
        <v>#REF!</v>
      </c>
      <c r="K175" s="142" t="e">
        <f>EDATE(K169,3)</f>
        <v>#REF!</v>
      </c>
      <c r="L175" s="142" t="e">
        <f>IF(L169="","",EDATE(L169,3))</f>
        <v>#REF!</v>
      </c>
      <c r="M175" s="142" t="e">
        <f>IF(M169="","",(EDATE(M169,3)))</f>
        <v>#REF!</v>
      </c>
      <c r="N175" s="145">
        <f>COUNT($K$7:K180)</f>
        <v>0</v>
      </c>
      <c r="O175" s="145" t="e">
        <f t="shared" ref="O175" si="348">N175+$H$4</f>
        <v>#REF!</v>
      </c>
      <c r="P175" s="145" t="e">
        <f>IF(P169="",IF($T$5=K175,4,""),P169+1)</f>
        <v>#REF!</v>
      </c>
      <c r="Q175" s="145" t="e">
        <f>IF(N175&lt;=$E$2,1,0)</f>
        <v>#REF!</v>
      </c>
      <c r="R175" s="34" t="s">
        <v>300</v>
      </c>
      <c r="S175" s="35" t="s">
        <v>312</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474</v>
      </c>
      <c r="B176" s="3" t="s">
        <v>475</v>
      </c>
      <c r="D176" s="3" t="e">
        <f t="shared" si="240"/>
        <v>#REF!</v>
      </c>
      <c r="K176" s="143"/>
      <c r="L176" s="143"/>
      <c r="M176" s="143"/>
      <c r="N176" s="146"/>
      <c r="O176" s="146"/>
      <c r="P176" s="146"/>
      <c r="Q176" s="146"/>
      <c r="R176" s="37" t="s">
        <v>303</v>
      </c>
      <c r="S176" s="38" t="s">
        <v>304</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475</v>
      </c>
      <c r="B177" s="3" t="s">
        <v>476</v>
      </c>
      <c r="D177" s="3" t="e">
        <f t="shared" si="240"/>
        <v>#REF!</v>
      </c>
      <c r="K177" s="143"/>
      <c r="L177" s="143"/>
      <c r="M177" s="143"/>
      <c r="N177" s="146"/>
      <c r="O177" s="146"/>
      <c r="P177" s="146"/>
      <c r="Q177" s="146"/>
      <c r="R177" s="37" t="s">
        <v>300</v>
      </c>
      <c r="S177" s="38" t="s">
        <v>306</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476</v>
      </c>
      <c r="B178" s="3" t="s">
        <v>477</v>
      </c>
      <c r="D178" s="3" t="e">
        <f t="shared" si="240"/>
        <v>#REF!</v>
      </c>
      <c r="K178" s="143"/>
      <c r="L178" s="143"/>
      <c r="M178" s="143"/>
      <c r="N178" s="146"/>
      <c r="O178" s="146"/>
      <c r="P178" s="146"/>
      <c r="Q178" s="146"/>
      <c r="R178" s="37" t="s">
        <v>308</v>
      </c>
      <c r="S178" s="38" t="s">
        <v>306</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477</v>
      </c>
      <c r="B179" s="3" t="s">
        <v>478</v>
      </c>
      <c r="D179" s="3" t="e">
        <f t="shared" si="240"/>
        <v>#REF!</v>
      </c>
      <c r="K179" s="143"/>
      <c r="L179" s="143"/>
      <c r="M179" s="143"/>
      <c r="N179" s="146"/>
      <c r="O179" s="146"/>
      <c r="P179" s="146"/>
      <c r="Q179" s="146"/>
      <c r="R179" s="37" t="s">
        <v>308</v>
      </c>
      <c r="S179" s="38" t="s">
        <v>296</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478</v>
      </c>
      <c r="B180" s="3" t="s">
        <v>479</v>
      </c>
      <c r="D180" s="3" t="e">
        <f t="shared" si="240"/>
        <v>#REF!</v>
      </c>
      <c r="K180" s="144"/>
      <c r="L180" s="144"/>
      <c r="M180" s="144"/>
      <c r="N180" s="147"/>
      <c r="O180" s="147"/>
      <c r="P180" s="147"/>
      <c r="Q180" s="147"/>
      <c r="R180" s="40" t="s">
        <v>300</v>
      </c>
      <c r="S180" s="41" t="s">
        <v>298</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479</v>
      </c>
      <c r="B181" s="3" t="s">
        <v>480</v>
      </c>
      <c r="D181" s="3" t="e">
        <f t="shared" si="240"/>
        <v>#REF!</v>
      </c>
      <c r="K181" s="142" t="e">
        <f>EDATE(K175,3)</f>
        <v>#REF!</v>
      </c>
      <c r="L181" s="142" t="e">
        <f>IF(L175="","",EDATE(L175,3))</f>
        <v>#REF!</v>
      </c>
      <c r="M181" s="142" t="e">
        <f>IF(M175="","",(EDATE(M175,3)))</f>
        <v>#REF!</v>
      </c>
      <c r="N181" s="145">
        <f>COUNT($K$7:K186)</f>
        <v>0</v>
      </c>
      <c r="O181" s="145" t="e">
        <f t="shared" ref="O181" si="363">N181+$H$4</f>
        <v>#REF!</v>
      </c>
      <c r="P181" s="145" t="e">
        <f>IF(P175="",IF($T$5=K181,4,""),P175+1)</f>
        <v>#REF!</v>
      </c>
      <c r="Q181" s="145" t="e">
        <f>IF(N181&lt;=$E$2,1,0)</f>
        <v>#REF!</v>
      </c>
      <c r="R181" s="34" t="s">
        <v>300</v>
      </c>
      <c r="S181" s="35" t="s">
        <v>312</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480</v>
      </c>
      <c r="B182" s="3" t="s">
        <v>481</v>
      </c>
      <c r="D182" s="3" t="e">
        <f t="shared" si="240"/>
        <v>#REF!</v>
      </c>
      <c r="K182" s="143"/>
      <c r="L182" s="143"/>
      <c r="M182" s="143"/>
      <c r="N182" s="146"/>
      <c r="O182" s="146"/>
      <c r="P182" s="146"/>
      <c r="Q182" s="146"/>
      <c r="R182" s="37" t="s">
        <v>303</v>
      </c>
      <c r="S182" s="38" t="s">
        <v>304</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481</v>
      </c>
      <c r="B183" s="3" t="s">
        <v>482</v>
      </c>
      <c r="D183" s="3" t="e">
        <f t="shared" si="240"/>
        <v>#REF!</v>
      </c>
      <c r="K183" s="143"/>
      <c r="L183" s="143"/>
      <c r="M183" s="143"/>
      <c r="N183" s="146"/>
      <c r="O183" s="146"/>
      <c r="P183" s="146"/>
      <c r="Q183" s="146"/>
      <c r="R183" s="37" t="s">
        <v>300</v>
      </c>
      <c r="S183" s="38" t="s">
        <v>306</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482</v>
      </c>
      <c r="B184" s="3" t="s">
        <v>483</v>
      </c>
      <c r="D184" s="3" t="e">
        <f t="shared" si="240"/>
        <v>#REF!</v>
      </c>
      <c r="K184" s="143"/>
      <c r="L184" s="143"/>
      <c r="M184" s="143"/>
      <c r="N184" s="146"/>
      <c r="O184" s="146"/>
      <c r="P184" s="146"/>
      <c r="Q184" s="146"/>
      <c r="R184" s="37" t="s">
        <v>308</v>
      </c>
      <c r="S184" s="38" t="s">
        <v>306</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483</v>
      </c>
      <c r="B185" s="3" t="s">
        <v>484</v>
      </c>
      <c r="D185" s="3" t="e">
        <f t="shared" si="240"/>
        <v>#REF!</v>
      </c>
      <c r="K185" s="143"/>
      <c r="L185" s="143"/>
      <c r="M185" s="143"/>
      <c r="N185" s="146"/>
      <c r="O185" s="146"/>
      <c r="P185" s="146"/>
      <c r="Q185" s="146"/>
      <c r="R185" s="37" t="s">
        <v>308</v>
      </c>
      <c r="S185" s="38" t="s">
        <v>296</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484</v>
      </c>
      <c r="B186" s="3" t="s">
        <v>485</v>
      </c>
      <c r="D186" s="3" t="e">
        <f t="shared" si="240"/>
        <v>#REF!</v>
      </c>
      <c r="K186" s="144"/>
      <c r="L186" s="144"/>
      <c r="M186" s="144"/>
      <c r="N186" s="147"/>
      <c r="O186" s="147"/>
      <c r="P186" s="147"/>
      <c r="Q186" s="147"/>
      <c r="R186" s="40" t="s">
        <v>300</v>
      </c>
      <c r="S186" s="41" t="s">
        <v>298</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485</v>
      </c>
      <c r="B187" s="3" t="s">
        <v>486</v>
      </c>
      <c r="D187" s="3" t="e">
        <f t="shared" si="240"/>
        <v>#REF!</v>
      </c>
      <c r="K187" s="142" t="e">
        <f>EDATE(K181,3)</f>
        <v>#REF!</v>
      </c>
      <c r="L187" s="142" t="e">
        <f>IF(L181="","",EDATE(L181,3))</f>
        <v>#REF!</v>
      </c>
      <c r="M187" s="142" t="e">
        <f>IF(M181="","",(EDATE(M181,3)))</f>
        <v>#REF!</v>
      </c>
      <c r="N187" s="145">
        <f>COUNT($K$7:K192)</f>
        <v>0</v>
      </c>
      <c r="O187" s="145" t="e">
        <f t="shared" ref="O187" si="378">N187+$H$4</f>
        <v>#REF!</v>
      </c>
      <c r="P187" s="145" t="e">
        <f>IF(P181="",IF($T$5=K187,4,""),P181+1)</f>
        <v>#REF!</v>
      </c>
      <c r="Q187" s="145" t="e">
        <f>IF(N187&lt;=$E$2,1,0)</f>
        <v>#REF!</v>
      </c>
      <c r="R187" s="34" t="s">
        <v>300</v>
      </c>
      <c r="S187" s="35" t="s">
        <v>312</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486</v>
      </c>
      <c r="B188" s="3" t="s">
        <v>487</v>
      </c>
      <c r="D188" s="3" t="e">
        <f t="shared" si="240"/>
        <v>#REF!</v>
      </c>
      <c r="K188" s="143"/>
      <c r="L188" s="143"/>
      <c r="M188" s="143"/>
      <c r="N188" s="146"/>
      <c r="O188" s="146"/>
      <c r="P188" s="146"/>
      <c r="Q188" s="146"/>
      <c r="R188" s="37" t="s">
        <v>303</v>
      </c>
      <c r="S188" s="38" t="s">
        <v>304</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487</v>
      </c>
      <c r="B189" s="3" t="s">
        <v>488</v>
      </c>
      <c r="D189" s="3" t="e">
        <f t="shared" si="240"/>
        <v>#REF!</v>
      </c>
      <c r="K189" s="143"/>
      <c r="L189" s="143"/>
      <c r="M189" s="143"/>
      <c r="N189" s="146"/>
      <c r="O189" s="146"/>
      <c r="P189" s="146"/>
      <c r="Q189" s="146"/>
      <c r="R189" s="37" t="s">
        <v>300</v>
      </c>
      <c r="S189" s="38" t="s">
        <v>306</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488</v>
      </c>
      <c r="B190" s="3" t="s">
        <v>489</v>
      </c>
      <c r="D190" s="3" t="e">
        <f t="shared" si="240"/>
        <v>#REF!</v>
      </c>
      <c r="K190" s="143"/>
      <c r="L190" s="143"/>
      <c r="M190" s="143"/>
      <c r="N190" s="146"/>
      <c r="O190" s="146"/>
      <c r="P190" s="146"/>
      <c r="Q190" s="146"/>
      <c r="R190" s="37" t="s">
        <v>308</v>
      </c>
      <c r="S190" s="38" t="s">
        <v>306</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489</v>
      </c>
      <c r="B191" s="3" t="s">
        <v>490</v>
      </c>
      <c r="D191" s="3" t="e">
        <f t="shared" si="240"/>
        <v>#REF!</v>
      </c>
      <c r="K191" s="143"/>
      <c r="L191" s="143"/>
      <c r="M191" s="143"/>
      <c r="N191" s="146"/>
      <c r="O191" s="146"/>
      <c r="P191" s="146"/>
      <c r="Q191" s="146"/>
      <c r="R191" s="37" t="s">
        <v>308</v>
      </c>
      <c r="S191" s="38" t="s">
        <v>296</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490</v>
      </c>
      <c r="B192" s="3" t="s">
        <v>491</v>
      </c>
      <c r="D192" s="3" t="e">
        <f t="shared" si="240"/>
        <v>#REF!</v>
      </c>
      <c r="K192" s="144"/>
      <c r="L192" s="144"/>
      <c r="M192" s="144"/>
      <c r="N192" s="147"/>
      <c r="O192" s="147"/>
      <c r="P192" s="147"/>
      <c r="Q192" s="147"/>
      <c r="R192" s="40" t="s">
        <v>300</v>
      </c>
      <c r="S192" s="41" t="s">
        <v>298</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491</v>
      </c>
      <c r="B193" s="3" t="s">
        <v>492</v>
      </c>
      <c r="D193" s="3" t="e">
        <f t="shared" si="240"/>
        <v>#REF!</v>
      </c>
      <c r="K193" s="142" t="e">
        <f>EDATE(K187,3)</f>
        <v>#REF!</v>
      </c>
      <c r="L193" s="142" t="e">
        <f>IF(L187="","",EDATE(L187,3))</f>
        <v>#REF!</v>
      </c>
      <c r="M193" s="142" t="e">
        <f>IF(M187="","",(EDATE(M187,3)))</f>
        <v>#REF!</v>
      </c>
      <c r="N193" s="145">
        <f>COUNT($K$7:K198)</f>
        <v>0</v>
      </c>
      <c r="O193" s="145" t="e">
        <f t="shared" ref="O193" si="393">N193+$H$4</f>
        <v>#REF!</v>
      </c>
      <c r="P193" s="145" t="e">
        <f>IF(P187="",IF($T$5=K193,4,""),P187+1)</f>
        <v>#REF!</v>
      </c>
      <c r="Q193" s="145" t="e">
        <f>IF(N193&lt;=$E$2,1,0)</f>
        <v>#REF!</v>
      </c>
      <c r="R193" s="34" t="s">
        <v>300</v>
      </c>
      <c r="S193" s="35" t="s">
        <v>312</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492</v>
      </c>
      <c r="B194" s="3" t="s">
        <v>493</v>
      </c>
      <c r="D194" s="3" t="e">
        <f t="shared" si="240"/>
        <v>#REF!</v>
      </c>
      <c r="K194" s="143"/>
      <c r="L194" s="143"/>
      <c r="M194" s="143"/>
      <c r="N194" s="146"/>
      <c r="O194" s="146"/>
      <c r="P194" s="146"/>
      <c r="Q194" s="146"/>
      <c r="R194" s="37" t="s">
        <v>303</v>
      </c>
      <c r="S194" s="38" t="s">
        <v>304</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493</v>
      </c>
      <c r="B195" s="3" t="s">
        <v>494</v>
      </c>
      <c r="D195" s="3" t="e">
        <f t="shared" si="240"/>
        <v>#REF!</v>
      </c>
      <c r="K195" s="143"/>
      <c r="L195" s="143"/>
      <c r="M195" s="143"/>
      <c r="N195" s="146"/>
      <c r="O195" s="146"/>
      <c r="P195" s="146"/>
      <c r="Q195" s="146"/>
      <c r="R195" s="37" t="s">
        <v>300</v>
      </c>
      <c r="S195" s="38" t="s">
        <v>306</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494</v>
      </c>
      <c r="B196" s="3" t="s">
        <v>495</v>
      </c>
      <c r="D196" s="3" t="e">
        <f t="shared" ref="D196:D259" si="402">IF(D195="","",VLOOKUP(D195,$A$1:$B$401,2,FALSE))</f>
        <v>#REF!</v>
      </c>
      <c r="K196" s="143"/>
      <c r="L196" s="143"/>
      <c r="M196" s="143"/>
      <c r="N196" s="146"/>
      <c r="O196" s="146"/>
      <c r="P196" s="146"/>
      <c r="Q196" s="146"/>
      <c r="R196" s="37" t="s">
        <v>308</v>
      </c>
      <c r="S196" s="38" t="s">
        <v>306</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495</v>
      </c>
      <c r="B197" s="3" t="s">
        <v>496</v>
      </c>
      <c r="D197" s="3" t="e">
        <f t="shared" si="402"/>
        <v>#REF!</v>
      </c>
      <c r="K197" s="143"/>
      <c r="L197" s="143"/>
      <c r="M197" s="143"/>
      <c r="N197" s="146"/>
      <c r="O197" s="146"/>
      <c r="P197" s="146"/>
      <c r="Q197" s="146"/>
      <c r="R197" s="37" t="s">
        <v>308</v>
      </c>
      <c r="S197" s="38" t="s">
        <v>296</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496</v>
      </c>
      <c r="B198" s="3" t="s">
        <v>497</v>
      </c>
      <c r="D198" s="3" t="e">
        <f t="shared" si="402"/>
        <v>#REF!</v>
      </c>
      <c r="K198" s="144"/>
      <c r="L198" s="144"/>
      <c r="M198" s="144"/>
      <c r="N198" s="147"/>
      <c r="O198" s="147"/>
      <c r="P198" s="147"/>
      <c r="Q198" s="147"/>
      <c r="R198" s="40" t="s">
        <v>300</v>
      </c>
      <c r="S198" s="41" t="s">
        <v>298</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497</v>
      </c>
      <c r="B199" s="3" t="s">
        <v>498</v>
      </c>
      <c r="D199" s="3" t="e">
        <f t="shared" si="402"/>
        <v>#REF!</v>
      </c>
      <c r="K199" s="149" t="e">
        <f>EDATE(K193,3)</f>
        <v>#REF!</v>
      </c>
      <c r="L199" s="149" t="e">
        <f>IF(L193="","",EDATE(L193,3))</f>
        <v>#REF!</v>
      </c>
      <c r="M199" s="149" t="e">
        <f>IF(M193="","",(EDATE(M193,3)))</f>
        <v>#REF!</v>
      </c>
      <c r="N199" s="152">
        <f>COUNT($K$7:K204)</f>
        <v>0</v>
      </c>
      <c r="O199" s="152" t="e">
        <f t="shared" ref="O199" si="409">N199+$H$4</f>
        <v>#REF!</v>
      </c>
      <c r="P199" s="152" t="e">
        <f>IF(P193="",IF($T$5=K199,4,""),P193+1)</f>
        <v>#REF!</v>
      </c>
      <c r="Q199" s="152" t="e">
        <f>IF(N199&lt;=$E$2,1,0)</f>
        <v>#REF!</v>
      </c>
      <c r="R199" s="20" t="s">
        <v>300</v>
      </c>
      <c r="S199" s="21" t="s">
        <v>312</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498</v>
      </c>
      <c r="B200" s="3" t="s">
        <v>499</v>
      </c>
      <c r="D200" s="3" t="e">
        <f t="shared" si="402"/>
        <v>#REF!</v>
      </c>
      <c r="K200" s="149"/>
      <c r="L200" s="149"/>
      <c r="M200" s="149"/>
      <c r="N200" s="152"/>
      <c r="O200" s="152"/>
      <c r="P200" s="152"/>
      <c r="Q200" s="152"/>
      <c r="R200" s="23" t="s">
        <v>303</v>
      </c>
      <c r="S200" s="24" t="s">
        <v>304</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499</v>
      </c>
      <c r="B201" s="3" t="s">
        <v>500</v>
      </c>
      <c r="D201" s="3" t="e">
        <f t="shared" si="402"/>
        <v>#REF!</v>
      </c>
      <c r="K201" s="149"/>
      <c r="L201" s="149"/>
      <c r="M201" s="149"/>
      <c r="N201" s="152"/>
      <c r="O201" s="152"/>
      <c r="P201" s="152"/>
      <c r="Q201" s="152"/>
      <c r="R201" s="23" t="s">
        <v>300</v>
      </c>
      <c r="S201" s="24" t="s">
        <v>306</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500</v>
      </c>
      <c r="B202" s="3" t="s">
        <v>501</v>
      </c>
      <c r="D202" s="3" t="e">
        <f t="shared" si="402"/>
        <v>#REF!</v>
      </c>
      <c r="K202" s="149"/>
      <c r="L202" s="149"/>
      <c r="M202" s="149"/>
      <c r="N202" s="152"/>
      <c r="O202" s="152"/>
      <c r="P202" s="152"/>
      <c r="Q202" s="152"/>
      <c r="R202" s="23" t="s">
        <v>308</v>
      </c>
      <c r="S202" s="24" t="s">
        <v>306</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501</v>
      </c>
      <c r="B203" s="3" t="s">
        <v>502</v>
      </c>
      <c r="D203" s="3" t="e">
        <f t="shared" si="402"/>
        <v>#REF!</v>
      </c>
      <c r="K203" s="149"/>
      <c r="L203" s="149"/>
      <c r="M203" s="149"/>
      <c r="N203" s="152"/>
      <c r="O203" s="152"/>
      <c r="P203" s="152"/>
      <c r="Q203" s="152"/>
      <c r="R203" s="23" t="s">
        <v>308</v>
      </c>
      <c r="S203" s="24" t="s">
        <v>296</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502</v>
      </c>
      <c r="B204" s="3" t="s">
        <v>503</v>
      </c>
      <c r="D204" s="3" t="e">
        <f t="shared" si="402"/>
        <v>#REF!</v>
      </c>
      <c r="K204" s="150"/>
      <c r="L204" s="150"/>
      <c r="M204" s="150"/>
      <c r="N204" s="153"/>
      <c r="O204" s="153"/>
      <c r="P204" s="153"/>
      <c r="Q204" s="153"/>
      <c r="R204" s="27" t="s">
        <v>300</v>
      </c>
      <c r="S204" s="28" t="s">
        <v>298</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503</v>
      </c>
      <c r="B205" s="3" t="s">
        <v>504</v>
      </c>
      <c r="D205" s="3" t="e">
        <f t="shared" si="402"/>
        <v>#REF!</v>
      </c>
      <c r="K205" s="148" t="e">
        <f>EDATE(K199,3)</f>
        <v>#REF!</v>
      </c>
      <c r="L205" s="148" t="e">
        <f>IF(L199="","",EDATE(L199,3))</f>
        <v>#REF!</v>
      </c>
      <c r="M205" s="148" t="e">
        <f>IF(M199="","",(EDATE(M199,3)))</f>
        <v>#REF!</v>
      </c>
      <c r="N205" s="151">
        <f>COUNT($K$7:K210)</f>
        <v>0</v>
      </c>
      <c r="O205" s="151" t="e">
        <f t="shared" ref="O205" si="424">N205+$H$4</f>
        <v>#REF!</v>
      </c>
      <c r="P205" s="151" t="e">
        <f>IF(P199="",IF($T$5=K205,4,""),P199+1)</f>
        <v>#REF!</v>
      </c>
      <c r="Q205" s="151" t="e">
        <f>IF(N205&lt;=$E$2,1,0)</f>
        <v>#REF!</v>
      </c>
      <c r="R205" s="31" t="s">
        <v>300</v>
      </c>
      <c r="S205" s="32" t="s">
        <v>312</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504</v>
      </c>
      <c r="B206" s="3" t="s">
        <v>505</v>
      </c>
      <c r="D206" s="3" t="e">
        <f t="shared" si="402"/>
        <v>#REF!</v>
      </c>
      <c r="K206" s="149"/>
      <c r="L206" s="149"/>
      <c r="M206" s="149"/>
      <c r="N206" s="152"/>
      <c r="O206" s="152"/>
      <c r="P206" s="152"/>
      <c r="Q206" s="152"/>
      <c r="R206" s="23" t="s">
        <v>303</v>
      </c>
      <c r="S206" s="24" t="s">
        <v>304</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505</v>
      </c>
      <c r="B207" s="3" t="s">
        <v>506</v>
      </c>
      <c r="D207" s="3" t="e">
        <f t="shared" si="402"/>
        <v>#REF!</v>
      </c>
      <c r="K207" s="149"/>
      <c r="L207" s="149"/>
      <c r="M207" s="149"/>
      <c r="N207" s="152"/>
      <c r="O207" s="152"/>
      <c r="P207" s="152"/>
      <c r="Q207" s="152"/>
      <c r="R207" s="23" t="s">
        <v>300</v>
      </c>
      <c r="S207" s="24" t="s">
        <v>306</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506</v>
      </c>
      <c r="B208" s="3" t="s">
        <v>507</v>
      </c>
      <c r="D208" s="3" t="e">
        <f t="shared" si="402"/>
        <v>#REF!</v>
      </c>
      <c r="K208" s="149"/>
      <c r="L208" s="149"/>
      <c r="M208" s="149"/>
      <c r="N208" s="152"/>
      <c r="O208" s="152"/>
      <c r="P208" s="152"/>
      <c r="Q208" s="152"/>
      <c r="R208" s="23" t="s">
        <v>308</v>
      </c>
      <c r="S208" s="24" t="s">
        <v>306</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507</v>
      </c>
      <c r="B209" s="3" t="s">
        <v>508</v>
      </c>
      <c r="D209" s="3" t="e">
        <f t="shared" si="402"/>
        <v>#REF!</v>
      </c>
      <c r="K209" s="149"/>
      <c r="L209" s="149"/>
      <c r="M209" s="149"/>
      <c r="N209" s="152"/>
      <c r="O209" s="152"/>
      <c r="P209" s="152"/>
      <c r="Q209" s="152"/>
      <c r="R209" s="23" t="s">
        <v>308</v>
      </c>
      <c r="S209" s="24" t="s">
        <v>296</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508</v>
      </c>
      <c r="B210" s="3" t="s">
        <v>509</v>
      </c>
      <c r="D210" s="3" t="e">
        <f t="shared" si="402"/>
        <v>#REF!</v>
      </c>
      <c r="K210" s="150"/>
      <c r="L210" s="150"/>
      <c r="M210" s="150"/>
      <c r="N210" s="153"/>
      <c r="O210" s="153"/>
      <c r="P210" s="153"/>
      <c r="Q210" s="153"/>
      <c r="R210" s="27" t="s">
        <v>300</v>
      </c>
      <c r="S210" s="28" t="s">
        <v>298</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509</v>
      </c>
      <c r="B211" s="3" t="s">
        <v>510</v>
      </c>
      <c r="D211" s="3" t="e">
        <f t="shared" si="402"/>
        <v>#REF!</v>
      </c>
      <c r="K211" s="148" t="e">
        <f>EDATE(K205,3)</f>
        <v>#REF!</v>
      </c>
      <c r="L211" s="148" t="e">
        <f>IF(L205="","",EDATE(L205,3))</f>
        <v>#REF!</v>
      </c>
      <c r="M211" s="148" t="e">
        <f>IF(M205="","",(EDATE(M205,3)))</f>
        <v>#REF!</v>
      </c>
      <c r="N211" s="151">
        <f>COUNT($K$7:K216)</f>
        <v>0</v>
      </c>
      <c r="O211" s="151" t="e">
        <f t="shared" ref="O211" si="439">N211+$H$4</f>
        <v>#REF!</v>
      </c>
      <c r="P211" s="151" t="e">
        <f>IF(P205="",IF($T$5=K211,4,""),P205+1)</f>
        <v>#REF!</v>
      </c>
      <c r="Q211" s="151" t="e">
        <f>IF(N211&lt;=$E$2,1,0)</f>
        <v>#REF!</v>
      </c>
      <c r="R211" s="31" t="s">
        <v>300</v>
      </c>
      <c r="S211" s="32" t="s">
        <v>312</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510</v>
      </c>
      <c r="B212" s="3" t="s">
        <v>511</v>
      </c>
      <c r="D212" s="3" t="e">
        <f t="shared" si="402"/>
        <v>#REF!</v>
      </c>
      <c r="K212" s="149"/>
      <c r="L212" s="149"/>
      <c r="M212" s="149"/>
      <c r="N212" s="152"/>
      <c r="O212" s="152"/>
      <c r="P212" s="152"/>
      <c r="Q212" s="152"/>
      <c r="R212" s="23" t="s">
        <v>303</v>
      </c>
      <c r="S212" s="24" t="s">
        <v>304</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511</v>
      </c>
      <c r="B213" s="3" t="s">
        <v>512</v>
      </c>
      <c r="D213" s="3" t="e">
        <f t="shared" si="402"/>
        <v>#REF!</v>
      </c>
      <c r="K213" s="149"/>
      <c r="L213" s="149"/>
      <c r="M213" s="149"/>
      <c r="N213" s="152"/>
      <c r="O213" s="152"/>
      <c r="P213" s="152"/>
      <c r="Q213" s="152"/>
      <c r="R213" s="23" t="s">
        <v>300</v>
      </c>
      <c r="S213" s="24" t="s">
        <v>306</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512</v>
      </c>
      <c r="B214" s="3" t="s">
        <v>513</v>
      </c>
      <c r="D214" s="3" t="e">
        <f t="shared" si="402"/>
        <v>#REF!</v>
      </c>
      <c r="K214" s="149"/>
      <c r="L214" s="149"/>
      <c r="M214" s="149"/>
      <c r="N214" s="152"/>
      <c r="O214" s="152"/>
      <c r="P214" s="152"/>
      <c r="Q214" s="152"/>
      <c r="R214" s="23" t="s">
        <v>308</v>
      </c>
      <c r="S214" s="24" t="s">
        <v>306</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513</v>
      </c>
      <c r="B215" s="3" t="s">
        <v>514</v>
      </c>
      <c r="D215" s="3" t="e">
        <f t="shared" si="402"/>
        <v>#REF!</v>
      </c>
      <c r="K215" s="149"/>
      <c r="L215" s="149"/>
      <c r="M215" s="149"/>
      <c r="N215" s="152"/>
      <c r="O215" s="152"/>
      <c r="P215" s="152"/>
      <c r="Q215" s="152"/>
      <c r="R215" s="23" t="s">
        <v>308</v>
      </c>
      <c r="S215" s="24" t="s">
        <v>296</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514</v>
      </c>
      <c r="B216" s="3" t="s">
        <v>515</v>
      </c>
      <c r="D216" s="3" t="e">
        <f t="shared" si="402"/>
        <v>#REF!</v>
      </c>
      <c r="K216" s="150"/>
      <c r="L216" s="150"/>
      <c r="M216" s="150"/>
      <c r="N216" s="153"/>
      <c r="O216" s="153"/>
      <c r="P216" s="153"/>
      <c r="Q216" s="153"/>
      <c r="R216" s="27" t="s">
        <v>300</v>
      </c>
      <c r="S216" s="28" t="s">
        <v>298</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515</v>
      </c>
      <c r="B217" s="3" t="s">
        <v>516</v>
      </c>
      <c r="D217" s="3" t="e">
        <f t="shared" si="402"/>
        <v>#REF!</v>
      </c>
      <c r="K217" s="148" t="e">
        <f>EDATE(K211,3)</f>
        <v>#REF!</v>
      </c>
      <c r="L217" s="148" t="e">
        <f>IF(L211="","",EDATE(L211,3))</f>
        <v>#REF!</v>
      </c>
      <c r="M217" s="148" t="e">
        <f>IF(M211="","",(EDATE(M211,3)))</f>
        <v>#REF!</v>
      </c>
      <c r="N217" s="151">
        <f>COUNT($K$7:K222)</f>
        <v>0</v>
      </c>
      <c r="O217" s="151" t="e">
        <f t="shared" ref="O217" si="454">N217+$H$4</f>
        <v>#REF!</v>
      </c>
      <c r="P217" s="151" t="e">
        <f>IF(P211="",IF($T$5=K217,4,""),P211+1)</f>
        <v>#REF!</v>
      </c>
      <c r="Q217" s="151" t="e">
        <f>IF(N217&lt;=$E$2,1,0)</f>
        <v>#REF!</v>
      </c>
      <c r="R217" s="31" t="s">
        <v>300</v>
      </c>
      <c r="S217" s="32" t="s">
        <v>312</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516</v>
      </c>
      <c r="B218" s="3" t="s">
        <v>517</v>
      </c>
      <c r="D218" s="3" t="e">
        <f t="shared" si="402"/>
        <v>#REF!</v>
      </c>
      <c r="K218" s="149"/>
      <c r="L218" s="149"/>
      <c r="M218" s="149"/>
      <c r="N218" s="152"/>
      <c r="O218" s="152"/>
      <c r="P218" s="152"/>
      <c r="Q218" s="152"/>
      <c r="R218" s="23" t="s">
        <v>303</v>
      </c>
      <c r="S218" s="24" t="s">
        <v>304</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517</v>
      </c>
      <c r="B219" s="3" t="s">
        <v>518</v>
      </c>
      <c r="D219" s="3" t="e">
        <f t="shared" si="402"/>
        <v>#REF!</v>
      </c>
      <c r="K219" s="149"/>
      <c r="L219" s="149"/>
      <c r="M219" s="149"/>
      <c r="N219" s="152"/>
      <c r="O219" s="152"/>
      <c r="P219" s="152"/>
      <c r="Q219" s="152"/>
      <c r="R219" s="23" t="s">
        <v>300</v>
      </c>
      <c r="S219" s="24" t="s">
        <v>306</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518</v>
      </c>
      <c r="B220" s="3" t="s">
        <v>519</v>
      </c>
      <c r="D220" s="3" t="e">
        <f t="shared" si="402"/>
        <v>#REF!</v>
      </c>
      <c r="K220" s="149"/>
      <c r="L220" s="149"/>
      <c r="M220" s="149"/>
      <c r="N220" s="152"/>
      <c r="O220" s="152"/>
      <c r="P220" s="152"/>
      <c r="Q220" s="152"/>
      <c r="R220" s="23" t="s">
        <v>308</v>
      </c>
      <c r="S220" s="24" t="s">
        <v>306</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519</v>
      </c>
      <c r="B221" s="3" t="s">
        <v>520</v>
      </c>
      <c r="D221" s="3" t="e">
        <f t="shared" si="402"/>
        <v>#REF!</v>
      </c>
      <c r="K221" s="149"/>
      <c r="L221" s="149"/>
      <c r="M221" s="149"/>
      <c r="N221" s="152"/>
      <c r="O221" s="152"/>
      <c r="P221" s="152"/>
      <c r="Q221" s="152"/>
      <c r="R221" s="23" t="s">
        <v>308</v>
      </c>
      <c r="S221" s="24" t="s">
        <v>296</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520</v>
      </c>
      <c r="B222" s="3" t="s">
        <v>521</v>
      </c>
      <c r="D222" s="3" t="e">
        <f t="shared" si="402"/>
        <v>#REF!</v>
      </c>
      <c r="K222" s="150"/>
      <c r="L222" s="150"/>
      <c r="M222" s="150"/>
      <c r="N222" s="153"/>
      <c r="O222" s="153"/>
      <c r="P222" s="153"/>
      <c r="Q222" s="153"/>
      <c r="R222" s="27" t="s">
        <v>300</v>
      </c>
      <c r="S222" s="28" t="s">
        <v>298</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521</v>
      </c>
      <c r="B223" s="3" t="s">
        <v>522</v>
      </c>
      <c r="D223" s="3" t="e">
        <f t="shared" si="402"/>
        <v>#REF!</v>
      </c>
      <c r="K223" s="142" t="e">
        <f>EDATE(K217,3)</f>
        <v>#REF!</v>
      </c>
      <c r="L223" s="142" t="e">
        <f>IF(L217="","",EDATE(L217,3))</f>
        <v>#REF!</v>
      </c>
      <c r="M223" s="142" t="e">
        <f>IF(M217="","",(EDATE(M217,3)))</f>
        <v>#REF!</v>
      </c>
      <c r="N223" s="145">
        <f>COUNT($K$7:K228)</f>
        <v>0</v>
      </c>
      <c r="O223" s="145" t="e">
        <f t="shared" ref="O223" si="469">N223+$H$4</f>
        <v>#REF!</v>
      </c>
      <c r="P223" s="145" t="e">
        <f>IF(P217="",IF($T$5=K223,4,""),P217+1)</f>
        <v>#REF!</v>
      </c>
      <c r="Q223" s="145" t="e">
        <f>IF(N223&lt;=$E$2,1,0)</f>
        <v>#REF!</v>
      </c>
      <c r="R223" s="34" t="s">
        <v>300</v>
      </c>
      <c r="S223" s="35" t="s">
        <v>312</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522</v>
      </c>
      <c r="B224" s="3" t="s">
        <v>523</v>
      </c>
      <c r="D224" s="3" t="e">
        <f t="shared" si="402"/>
        <v>#REF!</v>
      </c>
      <c r="K224" s="143"/>
      <c r="L224" s="143"/>
      <c r="M224" s="143"/>
      <c r="N224" s="146"/>
      <c r="O224" s="146"/>
      <c r="P224" s="146"/>
      <c r="Q224" s="146"/>
      <c r="R224" s="37" t="s">
        <v>303</v>
      </c>
      <c r="S224" s="38" t="s">
        <v>304</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523</v>
      </c>
      <c r="B225" s="3" t="s">
        <v>524</v>
      </c>
      <c r="D225" s="3" t="e">
        <f t="shared" si="402"/>
        <v>#REF!</v>
      </c>
      <c r="K225" s="143"/>
      <c r="L225" s="143"/>
      <c r="M225" s="143"/>
      <c r="N225" s="146"/>
      <c r="O225" s="146"/>
      <c r="P225" s="146"/>
      <c r="Q225" s="146"/>
      <c r="R225" s="37" t="s">
        <v>300</v>
      </c>
      <c r="S225" s="38" t="s">
        <v>306</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524</v>
      </c>
      <c r="B226" s="3" t="s">
        <v>525</v>
      </c>
      <c r="D226" s="3" t="e">
        <f t="shared" si="402"/>
        <v>#REF!</v>
      </c>
      <c r="K226" s="143"/>
      <c r="L226" s="143"/>
      <c r="M226" s="143"/>
      <c r="N226" s="146"/>
      <c r="O226" s="146"/>
      <c r="P226" s="146"/>
      <c r="Q226" s="146"/>
      <c r="R226" s="37" t="s">
        <v>308</v>
      </c>
      <c r="S226" s="38" t="s">
        <v>306</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525</v>
      </c>
      <c r="B227" s="3" t="s">
        <v>526</v>
      </c>
      <c r="D227" s="3" t="e">
        <f t="shared" si="402"/>
        <v>#REF!</v>
      </c>
      <c r="K227" s="143"/>
      <c r="L227" s="143"/>
      <c r="M227" s="143"/>
      <c r="N227" s="146"/>
      <c r="O227" s="146"/>
      <c r="P227" s="146"/>
      <c r="Q227" s="146"/>
      <c r="R227" s="37" t="s">
        <v>308</v>
      </c>
      <c r="S227" s="38" t="s">
        <v>296</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526</v>
      </c>
      <c r="B228" s="3" t="s">
        <v>527</v>
      </c>
      <c r="D228" s="3" t="e">
        <f t="shared" si="402"/>
        <v>#REF!</v>
      </c>
      <c r="K228" s="144"/>
      <c r="L228" s="144"/>
      <c r="M228" s="144"/>
      <c r="N228" s="147"/>
      <c r="O228" s="147"/>
      <c r="P228" s="147"/>
      <c r="Q228" s="147"/>
      <c r="R228" s="40" t="s">
        <v>300</v>
      </c>
      <c r="S228" s="41" t="s">
        <v>298</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527</v>
      </c>
      <c r="B229" s="3" t="s">
        <v>528</v>
      </c>
      <c r="D229" s="3" t="e">
        <f t="shared" si="402"/>
        <v>#REF!</v>
      </c>
      <c r="K229" s="142" t="e">
        <f>EDATE(K223,3)</f>
        <v>#REF!</v>
      </c>
      <c r="L229" s="142" t="e">
        <f>IF(L223="","",EDATE(L223,3))</f>
        <v>#REF!</v>
      </c>
      <c r="M229" s="142" t="e">
        <f>IF(M223="","",(EDATE(M223,3)))</f>
        <v>#REF!</v>
      </c>
      <c r="N229" s="145">
        <f>COUNT($K$7:K234)</f>
        <v>0</v>
      </c>
      <c r="O229" s="145" t="e">
        <f t="shared" ref="O229" si="484">N229+$H$4</f>
        <v>#REF!</v>
      </c>
      <c r="P229" s="145" t="e">
        <f>IF(P223="",IF($T$5=K229,4,""),P223+1)</f>
        <v>#REF!</v>
      </c>
      <c r="Q229" s="145" t="e">
        <f>IF(N229&lt;=$E$2,1,0)</f>
        <v>#REF!</v>
      </c>
      <c r="R229" s="34" t="s">
        <v>300</v>
      </c>
      <c r="S229" s="35" t="s">
        <v>312</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528</v>
      </c>
      <c r="B230" s="3" t="s">
        <v>529</v>
      </c>
      <c r="D230" s="3" t="e">
        <f t="shared" si="402"/>
        <v>#REF!</v>
      </c>
      <c r="K230" s="143"/>
      <c r="L230" s="143"/>
      <c r="M230" s="143"/>
      <c r="N230" s="146"/>
      <c r="O230" s="146"/>
      <c r="P230" s="146"/>
      <c r="Q230" s="146"/>
      <c r="R230" s="37" t="s">
        <v>303</v>
      </c>
      <c r="S230" s="38" t="s">
        <v>304</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529</v>
      </c>
      <c r="B231" s="3" t="s">
        <v>530</v>
      </c>
      <c r="D231" s="3" t="e">
        <f t="shared" si="402"/>
        <v>#REF!</v>
      </c>
      <c r="K231" s="143"/>
      <c r="L231" s="143"/>
      <c r="M231" s="143"/>
      <c r="N231" s="146"/>
      <c r="O231" s="146"/>
      <c r="P231" s="146"/>
      <c r="Q231" s="146"/>
      <c r="R231" s="37" t="s">
        <v>300</v>
      </c>
      <c r="S231" s="38" t="s">
        <v>306</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530</v>
      </c>
      <c r="B232" s="3" t="s">
        <v>531</v>
      </c>
      <c r="D232" s="3" t="e">
        <f t="shared" si="402"/>
        <v>#REF!</v>
      </c>
      <c r="K232" s="143"/>
      <c r="L232" s="143"/>
      <c r="M232" s="143"/>
      <c r="N232" s="146"/>
      <c r="O232" s="146"/>
      <c r="P232" s="146"/>
      <c r="Q232" s="146"/>
      <c r="R232" s="37" t="s">
        <v>308</v>
      </c>
      <c r="S232" s="38" t="s">
        <v>306</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531</v>
      </c>
      <c r="B233" s="3" t="s">
        <v>532</v>
      </c>
      <c r="D233" s="3" t="e">
        <f t="shared" si="402"/>
        <v>#REF!</v>
      </c>
      <c r="K233" s="143"/>
      <c r="L233" s="143"/>
      <c r="M233" s="143"/>
      <c r="N233" s="146"/>
      <c r="O233" s="146"/>
      <c r="P233" s="146"/>
      <c r="Q233" s="146"/>
      <c r="R233" s="37" t="s">
        <v>308</v>
      </c>
      <c r="S233" s="38" t="s">
        <v>296</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532</v>
      </c>
      <c r="B234" s="3" t="s">
        <v>533</v>
      </c>
      <c r="D234" s="3" t="e">
        <f t="shared" si="402"/>
        <v>#REF!</v>
      </c>
      <c r="K234" s="144"/>
      <c r="L234" s="144"/>
      <c r="M234" s="144"/>
      <c r="N234" s="147"/>
      <c r="O234" s="147"/>
      <c r="P234" s="147"/>
      <c r="Q234" s="147"/>
      <c r="R234" s="40" t="s">
        <v>300</v>
      </c>
      <c r="S234" s="41" t="s">
        <v>298</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533</v>
      </c>
      <c r="B235" s="3" t="s">
        <v>534</v>
      </c>
      <c r="D235" s="3" t="e">
        <f t="shared" si="402"/>
        <v>#REF!</v>
      </c>
      <c r="K235" s="142" t="e">
        <f>EDATE(K229,3)</f>
        <v>#REF!</v>
      </c>
      <c r="L235" s="142" t="e">
        <f>IF(L229="","",EDATE(L229,3))</f>
        <v>#REF!</v>
      </c>
      <c r="M235" s="142" t="e">
        <f>IF(M229="","",(EDATE(M229,3)))</f>
        <v>#REF!</v>
      </c>
      <c r="N235" s="145">
        <f>COUNT($K$7:K240)</f>
        <v>0</v>
      </c>
      <c r="O235" s="145" t="e">
        <f t="shared" ref="O235" si="499">N235+$H$4</f>
        <v>#REF!</v>
      </c>
      <c r="P235" s="145" t="e">
        <f>IF(P229="",IF($T$5=K235,4,""),P229+1)</f>
        <v>#REF!</v>
      </c>
      <c r="Q235" s="145" t="e">
        <f>IF(N235&lt;=$E$2,1,0)</f>
        <v>#REF!</v>
      </c>
      <c r="R235" s="34" t="s">
        <v>300</v>
      </c>
      <c r="S235" s="35" t="s">
        <v>312</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534</v>
      </c>
      <c r="B236" s="3" t="s">
        <v>535</v>
      </c>
      <c r="D236" s="3" t="e">
        <f t="shared" si="402"/>
        <v>#REF!</v>
      </c>
      <c r="K236" s="143"/>
      <c r="L236" s="143"/>
      <c r="M236" s="143"/>
      <c r="N236" s="146"/>
      <c r="O236" s="146"/>
      <c r="P236" s="146"/>
      <c r="Q236" s="146"/>
      <c r="R236" s="37" t="s">
        <v>303</v>
      </c>
      <c r="S236" s="38" t="s">
        <v>304</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535</v>
      </c>
      <c r="B237" s="3" t="s">
        <v>536</v>
      </c>
      <c r="D237" s="3" t="e">
        <f t="shared" si="402"/>
        <v>#REF!</v>
      </c>
      <c r="K237" s="143"/>
      <c r="L237" s="143"/>
      <c r="M237" s="143"/>
      <c r="N237" s="146"/>
      <c r="O237" s="146"/>
      <c r="P237" s="146"/>
      <c r="Q237" s="146"/>
      <c r="R237" s="37" t="s">
        <v>300</v>
      </c>
      <c r="S237" s="38" t="s">
        <v>306</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536</v>
      </c>
      <c r="B238" s="3" t="s">
        <v>537</v>
      </c>
      <c r="D238" s="3" t="e">
        <f t="shared" si="402"/>
        <v>#REF!</v>
      </c>
      <c r="K238" s="143"/>
      <c r="L238" s="143"/>
      <c r="M238" s="143"/>
      <c r="N238" s="146"/>
      <c r="O238" s="146"/>
      <c r="P238" s="146"/>
      <c r="Q238" s="146"/>
      <c r="R238" s="37" t="s">
        <v>308</v>
      </c>
      <c r="S238" s="38" t="s">
        <v>306</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537</v>
      </c>
      <c r="B239" s="3" t="s">
        <v>538</v>
      </c>
      <c r="D239" s="3" t="e">
        <f t="shared" si="402"/>
        <v>#REF!</v>
      </c>
      <c r="K239" s="143"/>
      <c r="L239" s="143"/>
      <c r="M239" s="143"/>
      <c r="N239" s="146"/>
      <c r="O239" s="146"/>
      <c r="P239" s="146"/>
      <c r="Q239" s="146"/>
      <c r="R239" s="37" t="s">
        <v>308</v>
      </c>
      <c r="S239" s="38" t="s">
        <v>296</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538</v>
      </c>
      <c r="B240" s="3" t="s">
        <v>539</v>
      </c>
      <c r="D240" s="3" t="e">
        <f t="shared" si="402"/>
        <v>#REF!</v>
      </c>
      <c r="K240" s="144"/>
      <c r="L240" s="144"/>
      <c r="M240" s="144"/>
      <c r="N240" s="147"/>
      <c r="O240" s="147"/>
      <c r="P240" s="147"/>
      <c r="Q240" s="147"/>
      <c r="R240" s="40" t="s">
        <v>300</v>
      </c>
      <c r="S240" s="41" t="s">
        <v>298</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539</v>
      </c>
      <c r="B241" s="3" t="s">
        <v>540</v>
      </c>
      <c r="D241" s="3" t="e">
        <f t="shared" si="402"/>
        <v>#REF!</v>
      </c>
      <c r="K241" s="142" t="e">
        <f>EDATE(K235,3)</f>
        <v>#REF!</v>
      </c>
      <c r="L241" s="142" t="e">
        <f>IF(L235="","",EDATE(L235,3))</f>
        <v>#REF!</v>
      </c>
      <c r="M241" s="142" t="e">
        <f>IF(M235="","",(EDATE(M235,3)))</f>
        <v>#REF!</v>
      </c>
      <c r="N241" s="145">
        <f>COUNT($K$7:K246)</f>
        <v>0</v>
      </c>
      <c r="O241" s="145" t="e">
        <f t="shared" ref="O241" si="514">N241+$H$4</f>
        <v>#REF!</v>
      </c>
      <c r="P241" s="145" t="e">
        <f>IF(P235="",IF($T$5=K241,4,""),P235+1)</f>
        <v>#REF!</v>
      </c>
      <c r="Q241" s="145" t="e">
        <f>IF(N241&lt;=$E$2,1,0)</f>
        <v>#REF!</v>
      </c>
      <c r="R241" s="34" t="s">
        <v>300</v>
      </c>
      <c r="S241" s="35" t="s">
        <v>312</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540</v>
      </c>
      <c r="B242" s="3" t="s">
        <v>541</v>
      </c>
      <c r="D242" s="3" t="e">
        <f t="shared" si="402"/>
        <v>#REF!</v>
      </c>
      <c r="K242" s="143"/>
      <c r="L242" s="143"/>
      <c r="M242" s="143"/>
      <c r="N242" s="146"/>
      <c r="O242" s="146"/>
      <c r="P242" s="146"/>
      <c r="Q242" s="146"/>
      <c r="R242" s="37" t="s">
        <v>303</v>
      </c>
      <c r="S242" s="38" t="s">
        <v>304</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541</v>
      </c>
      <c r="B243" s="3" t="s">
        <v>542</v>
      </c>
      <c r="D243" s="3" t="e">
        <f t="shared" si="402"/>
        <v>#REF!</v>
      </c>
      <c r="K243" s="143"/>
      <c r="L243" s="143"/>
      <c r="M243" s="143"/>
      <c r="N243" s="146"/>
      <c r="O243" s="146"/>
      <c r="P243" s="146"/>
      <c r="Q243" s="146"/>
      <c r="R243" s="37" t="s">
        <v>300</v>
      </c>
      <c r="S243" s="38" t="s">
        <v>306</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542</v>
      </c>
      <c r="B244" s="3" t="s">
        <v>543</v>
      </c>
      <c r="D244" s="3" t="e">
        <f t="shared" si="402"/>
        <v>#REF!</v>
      </c>
      <c r="K244" s="143"/>
      <c r="L244" s="143"/>
      <c r="M244" s="143"/>
      <c r="N244" s="146"/>
      <c r="O244" s="146"/>
      <c r="P244" s="146"/>
      <c r="Q244" s="146"/>
      <c r="R244" s="37" t="s">
        <v>308</v>
      </c>
      <c r="S244" s="38" t="s">
        <v>306</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543</v>
      </c>
      <c r="B245" s="3" t="s">
        <v>544</v>
      </c>
      <c r="D245" s="3" t="e">
        <f t="shared" si="402"/>
        <v>#REF!</v>
      </c>
      <c r="K245" s="143"/>
      <c r="L245" s="143"/>
      <c r="M245" s="143"/>
      <c r="N245" s="146"/>
      <c r="O245" s="146"/>
      <c r="P245" s="146"/>
      <c r="Q245" s="146"/>
      <c r="R245" s="37" t="s">
        <v>308</v>
      </c>
      <c r="S245" s="38" t="s">
        <v>296</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544</v>
      </c>
      <c r="B246" s="3" t="s">
        <v>545</v>
      </c>
      <c r="D246" s="3" t="e">
        <f t="shared" si="402"/>
        <v>#REF!</v>
      </c>
      <c r="K246" s="144"/>
      <c r="L246" s="144"/>
      <c r="M246" s="144"/>
      <c r="N246" s="147"/>
      <c r="O246" s="147"/>
      <c r="P246" s="147"/>
      <c r="Q246" s="147"/>
      <c r="R246" s="40" t="s">
        <v>300</v>
      </c>
      <c r="S246" s="41" t="s">
        <v>298</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545</v>
      </c>
      <c r="B247" s="3" t="s">
        <v>546</v>
      </c>
      <c r="D247" s="3" t="e">
        <f t="shared" si="402"/>
        <v>#REF!</v>
      </c>
      <c r="K247" s="149" t="e">
        <f>EDATE(K241,3)</f>
        <v>#REF!</v>
      </c>
      <c r="L247" s="149" t="e">
        <f>IF(L241="","",EDATE(L241,3))</f>
        <v>#REF!</v>
      </c>
      <c r="M247" s="149" t="e">
        <f>IF(M241="","",(EDATE(M241,3)))</f>
        <v>#REF!</v>
      </c>
      <c r="N247" s="152">
        <f>COUNT($K$7:K252)</f>
        <v>0</v>
      </c>
      <c r="O247" s="152" t="e">
        <f t="shared" ref="O247" si="529">N247+$H$4</f>
        <v>#REF!</v>
      </c>
      <c r="P247" s="152" t="e">
        <f>IF(P241="",IF($T$5=K247,4,""),P241+1)</f>
        <v>#REF!</v>
      </c>
      <c r="Q247" s="152" t="e">
        <f>IF(N247&lt;=$E$2,1,0)</f>
        <v>#REF!</v>
      </c>
      <c r="R247" s="20" t="s">
        <v>300</v>
      </c>
      <c r="S247" s="21" t="s">
        <v>312</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546</v>
      </c>
      <c r="B248" s="3" t="s">
        <v>547</v>
      </c>
      <c r="D248" s="3" t="e">
        <f t="shared" si="402"/>
        <v>#REF!</v>
      </c>
      <c r="K248" s="149"/>
      <c r="L248" s="149"/>
      <c r="M248" s="149"/>
      <c r="N248" s="152"/>
      <c r="O248" s="152"/>
      <c r="P248" s="152"/>
      <c r="Q248" s="152"/>
      <c r="R248" s="23" t="s">
        <v>303</v>
      </c>
      <c r="S248" s="24" t="s">
        <v>304</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547</v>
      </c>
      <c r="B249" s="3" t="s">
        <v>548</v>
      </c>
      <c r="D249" s="3" t="e">
        <f t="shared" si="402"/>
        <v>#REF!</v>
      </c>
      <c r="K249" s="149"/>
      <c r="L249" s="149"/>
      <c r="M249" s="149"/>
      <c r="N249" s="152"/>
      <c r="O249" s="152"/>
      <c r="P249" s="152"/>
      <c r="Q249" s="152"/>
      <c r="R249" s="23" t="s">
        <v>300</v>
      </c>
      <c r="S249" s="24" t="s">
        <v>306</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548</v>
      </c>
      <c r="B250" s="3" t="s">
        <v>549</v>
      </c>
      <c r="D250" s="3" t="e">
        <f t="shared" si="402"/>
        <v>#REF!</v>
      </c>
      <c r="K250" s="149"/>
      <c r="L250" s="149"/>
      <c r="M250" s="149"/>
      <c r="N250" s="152"/>
      <c r="O250" s="152"/>
      <c r="P250" s="152"/>
      <c r="Q250" s="152"/>
      <c r="R250" s="23" t="s">
        <v>308</v>
      </c>
      <c r="S250" s="24" t="s">
        <v>306</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549</v>
      </c>
      <c r="B251" s="3" t="s">
        <v>550</v>
      </c>
      <c r="D251" s="3" t="e">
        <f t="shared" si="402"/>
        <v>#REF!</v>
      </c>
      <c r="K251" s="149"/>
      <c r="L251" s="149"/>
      <c r="M251" s="149"/>
      <c r="N251" s="152"/>
      <c r="O251" s="152"/>
      <c r="P251" s="152"/>
      <c r="Q251" s="152"/>
      <c r="R251" s="23" t="s">
        <v>308</v>
      </c>
      <c r="S251" s="24" t="s">
        <v>296</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550</v>
      </c>
      <c r="B252" s="3" t="s">
        <v>551</v>
      </c>
      <c r="D252" s="3" t="e">
        <f t="shared" si="402"/>
        <v>#REF!</v>
      </c>
      <c r="K252" s="150"/>
      <c r="L252" s="150"/>
      <c r="M252" s="150"/>
      <c r="N252" s="153"/>
      <c r="O252" s="153"/>
      <c r="P252" s="153"/>
      <c r="Q252" s="153"/>
      <c r="R252" s="27" t="s">
        <v>300</v>
      </c>
      <c r="S252" s="28" t="s">
        <v>298</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551</v>
      </c>
      <c r="B253" s="3" t="s">
        <v>552</v>
      </c>
      <c r="D253" s="3" t="e">
        <f t="shared" si="402"/>
        <v>#REF!</v>
      </c>
      <c r="K253" s="148" t="e">
        <f>EDATE(K247,3)</f>
        <v>#REF!</v>
      </c>
      <c r="L253" s="148" t="e">
        <f>IF(L247="","",EDATE(L247,3))</f>
        <v>#REF!</v>
      </c>
      <c r="M253" s="148" t="e">
        <f>IF(M247="","",(EDATE(M247,3)))</f>
        <v>#REF!</v>
      </c>
      <c r="N253" s="151">
        <f>COUNT($K$7:K258)</f>
        <v>0</v>
      </c>
      <c r="O253" s="151" t="e">
        <f t="shared" ref="O253" si="544">N253+$H$4</f>
        <v>#REF!</v>
      </c>
      <c r="P253" s="151" t="e">
        <f>IF(P247="",IF($T$5=K253,4,""),P247+1)</f>
        <v>#REF!</v>
      </c>
      <c r="Q253" s="151" t="e">
        <f>IF(N253&lt;=$E$2,1,0)</f>
        <v>#REF!</v>
      </c>
      <c r="R253" s="31" t="s">
        <v>300</v>
      </c>
      <c r="S253" s="32" t="s">
        <v>312</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552</v>
      </c>
      <c r="B254" s="3" t="s">
        <v>553</v>
      </c>
      <c r="D254" s="3" t="e">
        <f t="shared" si="402"/>
        <v>#REF!</v>
      </c>
      <c r="K254" s="149"/>
      <c r="L254" s="149"/>
      <c r="M254" s="149"/>
      <c r="N254" s="152"/>
      <c r="O254" s="152"/>
      <c r="P254" s="152"/>
      <c r="Q254" s="152"/>
      <c r="R254" s="23" t="s">
        <v>303</v>
      </c>
      <c r="S254" s="24" t="s">
        <v>304</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553</v>
      </c>
      <c r="B255" s="3" t="s">
        <v>554</v>
      </c>
      <c r="D255" s="3" t="e">
        <f t="shared" si="402"/>
        <v>#REF!</v>
      </c>
      <c r="K255" s="149"/>
      <c r="L255" s="149"/>
      <c r="M255" s="149"/>
      <c r="N255" s="152"/>
      <c r="O255" s="152"/>
      <c r="P255" s="152"/>
      <c r="Q255" s="152"/>
      <c r="R255" s="23" t="s">
        <v>300</v>
      </c>
      <c r="S255" s="24" t="s">
        <v>306</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554</v>
      </c>
      <c r="B256" s="3" t="s">
        <v>555</v>
      </c>
      <c r="D256" s="3" t="e">
        <f t="shared" si="402"/>
        <v>#REF!</v>
      </c>
      <c r="K256" s="149"/>
      <c r="L256" s="149"/>
      <c r="M256" s="149"/>
      <c r="N256" s="152"/>
      <c r="O256" s="152"/>
      <c r="P256" s="152"/>
      <c r="Q256" s="152"/>
      <c r="R256" s="23" t="s">
        <v>308</v>
      </c>
      <c r="S256" s="24" t="s">
        <v>306</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555</v>
      </c>
      <c r="B257" s="3" t="s">
        <v>556</v>
      </c>
      <c r="D257" s="3" t="e">
        <f t="shared" si="402"/>
        <v>#REF!</v>
      </c>
      <c r="K257" s="149"/>
      <c r="L257" s="149"/>
      <c r="M257" s="149"/>
      <c r="N257" s="152"/>
      <c r="O257" s="152"/>
      <c r="P257" s="152"/>
      <c r="Q257" s="152"/>
      <c r="R257" s="23" t="s">
        <v>308</v>
      </c>
      <c r="S257" s="24" t="s">
        <v>296</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556</v>
      </c>
      <c r="B258" s="3" t="s">
        <v>557</v>
      </c>
      <c r="D258" s="3" t="e">
        <f t="shared" si="402"/>
        <v>#REF!</v>
      </c>
      <c r="K258" s="150"/>
      <c r="L258" s="150"/>
      <c r="M258" s="150"/>
      <c r="N258" s="153"/>
      <c r="O258" s="153"/>
      <c r="P258" s="153"/>
      <c r="Q258" s="153"/>
      <c r="R258" s="27" t="s">
        <v>300</v>
      </c>
      <c r="S258" s="28" t="s">
        <v>298</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557</v>
      </c>
      <c r="B259" s="3" t="s">
        <v>558</v>
      </c>
      <c r="D259" s="3" t="e">
        <f t="shared" si="402"/>
        <v>#REF!</v>
      </c>
      <c r="K259" s="148" t="e">
        <f>EDATE(K253,3)</f>
        <v>#REF!</v>
      </c>
      <c r="L259" s="148" t="e">
        <f>IF(L253="","",EDATE(L253,3))</f>
        <v>#REF!</v>
      </c>
      <c r="M259" s="148" t="e">
        <f>IF(M253="","",(EDATE(M253,3)))</f>
        <v>#REF!</v>
      </c>
      <c r="N259" s="151">
        <f>COUNT($K$7:K264)</f>
        <v>0</v>
      </c>
      <c r="O259" s="151" t="e">
        <f t="shared" ref="O259" si="559">N259+$H$4</f>
        <v>#REF!</v>
      </c>
      <c r="P259" s="151" t="e">
        <f>IF(P253="",IF($T$5=K259,4,""),P253+1)</f>
        <v>#REF!</v>
      </c>
      <c r="Q259" s="151" t="e">
        <f>IF(N259&lt;=$E$2,1,0)</f>
        <v>#REF!</v>
      </c>
      <c r="R259" s="31" t="s">
        <v>300</v>
      </c>
      <c r="S259" s="32" t="s">
        <v>312</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558</v>
      </c>
      <c r="B260" s="3" t="s">
        <v>559</v>
      </c>
      <c r="D260" s="3" t="e">
        <f t="shared" ref="D260:D323" si="564">IF(D259="","",VLOOKUP(D259,$A$1:$B$401,2,FALSE))</f>
        <v>#REF!</v>
      </c>
      <c r="K260" s="149"/>
      <c r="L260" s="149"/>
      <c r="M260" s="149"/>
      <c r="N260" s="152"/>
      <c r="O260" s="152"/>
      <c r="P260" s="152"/>
      <c r="Q260" s="152"/>
      <c r="R260" s="23" t="s">
        <v>303</v>
      </c>
      <c r="S260" s="24" t="s">
        <v>304</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559</v>
      </c>
      <c r="B261" s="3" t="s">
        <v>560</v>
      </c>
      <c r="D261" s="3" t="e">
        <f t="shared" si="564"/>
        <v>#REF!</v>
      </c>
      <c r="K261" s="149"/>
      <c r="L261" s="149"/>
      <c r="M261" s="149"/>
      <c r="N261" s="152"/>
      <c r="O261" s="152"/>
      <c r="P261" s="152"/>
      <c r="Q261" s="152"/>
      <c r="R261" s="23" t="s">
        <v>300</v>
      </c>
      <c r="S261" s="24" t="s">
        <v>306</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560</v>
      </c>
      <c r="B262" s="3" t="s">
        <v>561</v>
      </c>
      <c r="D262" s="3" t="e">
        <f t="shared" si="564"/>
        <v>#REF!</v>
      </c>
      <c r="K262" s="149"/>
      <c r="L262" s="149"/>
      <c r="M262" s="149"/>
      <c r="N262" s="152"/>
      <c r="O262" s="152"/>
      <c r="P262" s="152"/>
      <c r="Q262" s="152"/>
      <c r="R262" s="23" t="s">
        <v>308</v>
      </c>
      <c r="S262" s="24" t="s">
        <v>306</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561</v>
      </c>
      <c r="B263" s="3" t="s">
        <v>562</v>
      </c>
      <c r="D263" s="3" t="e">
        <f t="shared" si="564"/>
        <v>#REF!</v>
      </c>
      <c r="K263" s="149"/>
      <c r="L263" s="149"/>
      <c r="M263" s="149"/>
      <c r="N263" s="152"/>
      <c r="O263" s="152"/>
      <c r="P263" s="152"/>
      <c r="Q263" s="152"/>
      <c r="R263" s="23" t="s">
        <v>308</v>
      </c>
      <c r="S263" s="24" t="s">
        <v>296</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562</v>
      </c>
      <c r="B264" s="3" t="s">
        <v>563</v>
      </c>
      <c r="D264" s="3" t="e">
        <f t="shared" si="564"/>
        <v>#REF!</v>
      </c>
      <c r="K264" s="150"/>
      <c r="L264" s="150"/>
      <c r="M264" s="150"/>
      <c r="N264" s="153"/>
      <c r="O264" s="153"/>
      <c r="P264" s="153"/>
      <c r="Q264" s="153"/>
      <c r="R264" s="27" t="s">
        <v>300</v>
      </c>
      <c r="S264" s="28" t="s">
        <v>298</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563</v>
      </c>
      <c r="B265" s="3" t="s">
        <v>564</v>
      </c>
      <c r="D265" s="3" t="e">
        <f t="shared" si="564"/>
        <v>#REF!</v>
      </c>
      <c r="K265" s="148" t="e">
        <f>EDATE(K259,3)</f>
        <v>#REF!</v>
      </c>
      <c r="L265" s="148" t="e">
        <f>IF(L259="","",EDATE(L259,3))</f>
        <v>#REF!</v>
      </c>
      <c r="M265" s="148" t="e">
        <f>IF(M259="","",(EDATE(M259,3)))</f>
        <v>#REF!</v>
      </c>
      <c r="N265" s="151">
        <f>COUNT($K$7:K270)</f>
        <v>0</v>
      </c>
      <c r="O265" s="151" t="e">
        <f t="shared" ref="O265" si="574">N265+$H$4</f>
        <v>#REF!</v>
      </c>
      <c r="P265" s="151" t="e">
        <f>IF(P259="",IF($T$5=K265,4,""),P259+1)</f>
        <v>#REF!</v>
      </c>
      <c r="Q265" s="151" t="e">
        <f>IF(N265&lt;=$E$2,1,0)</f>
        <v>#REF!</v>
      </c>
      <c r="R265" s="31" t="s">
        <v>300</v>
      </c>
      <c r="S265" s="32" t="s">
        <v>312</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564</v>
      </c>
      <c r="B266" s="3" t="s">
        <v>565</v>
      </c>
      <c r="D266" s="3" t="e">
        <f t="shared" si="564"/>
        <v>#REF!</v>
      </c>
      <c r="K266" s="149"/>
      <c r="L266" s="149"/>
      <c r="M266" s="149"/>
      <c r="N266" s="152"/>
      <c r="O266" s="152"/>
      <c r="P266" s="152"/>
      <c r="Q266" s="152"/>
      <c r="R266" s="23" t="s">
        <v>303</v>
      </c>
      <c r="S266" s="24" t="s">
        <v>304</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565</v>
      </c>
      <c r="B267" s="3" t="s">
        <v>566</v>
      </c>
      <c r="D267" s="3" t="e">
        <f t="shared" si="564"/>
        <v>#REF!</v>
      </c>
      <c r="K267" s="149"/>
      <c r="L267" s="149"/>
      <c r="M267" s="149"/>
      <c r="N267" s="152"/>
      <c r="O267" s="152"/>
      <c r="P267" s="152"/>
      <c r="Q267" s="152"/>
      <c r="R267" s="23" t="s">
        <v>300</v>
      </c>
      <c r="S267" s="24" t="s">
        <v>306</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566</v>
      </c>
      <c r="B268" s="3" t="s">
        <v>567</v>
      </c>
      <c r="D268" s="3" t="e">
        <f t="shared" si="564"/>
        <v>#REF!</v>
      </c>
      <c r="K268" s="149"/>
      <c r="L268" s="149"/>
      <c r="M268" s="149"/>
      <c r="N268" s="152"/>
      <c r="O268" s="152"/>
      <c r="P268" s="152"/>
      <c r="Q268" s="152"/>
      <c r="R268" s="23" t="s">
        <v>308</v>
      </c>
      <c r="S268" s="24" t="s">
        <v>306</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567</v>
      </c>
      <c r="B269" s="3" t="s">
        <v>568</v>
      </c>
      <c r="D269" s="3" t="e">
        <f t="shared" si="564"/>
        <v>#REF!</v>
      </c>
      <c r="K269" s="149"/>
      <c r="L269" s="149"/>
      <c r="M269" s="149"/>
      <c r="N269" s="152"/>
      <c r="O269" s="152"/>
      <c r="P269" s="152"/>
      <c r="Q269" s="152"/>
      <c r="R269" s="23" t="s">
        <v>308</v>
      </c>
      <c r="S269" s="24" t="s">
        <v>296</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568</v>
      </c>
      <c r="B270" s="3" t="s">
        <v>569</v>
      </c>
      <c r="D270" s="3" t="e">
        <f t="shared" si="564"/>
        <v>#REF!</v>
      </c>
      <c r="K270" s="150"/>
      <c r="L270" s="150"/>
      <c r="M270" s="150"/>
      <c r="N270" s="153"/>
      <c r="O270" s="153"/>
      <c r="P270" s="153"/>
      <c r="Q270" s="153"/>
      <c r="R270" s="27" t="s">
        <v>300</v>
      </c>
      <c r="S270" s="28" t="s">
        <v>298</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569</v>
      </c>
      <c r="B271" s="3" t="s">
        <v>570</v>
      </c>
      <c r="D271" s="3" t="e">
        <f t="shared" si="564"/>
        <v>#REF!</v>
      </c>
      <c r="K271" s="142" t="e">
        <f>EDATE(K265,3)</f>
        <v>#REF!</v>
      </c>
      <c r="L271" s="142" t="e">
        <f>IF(L265="","",EDATE(L265,3))</f>
        <v>#REF!</v>
      </c>
      <c r="M271" s="142" t="e">
        <f>IF(M265="","",(EDATE(M265,3)))</f>
        <v>#REF!</v>
      </c>
      <c r="N271" s="145">
        <f>COUNT($K$7:K276)</f>
        <v>0</v>
      </c>
      <c r="O271" s="145" t="e">
        <f t="shared" ref="O271" si="589">N271+$H$4</f>
        <v>#REF!</v>
      </c>
      <c r="P271" s="145" t="e">
        <f>IF(P265="",IF($T$5=K271,4,""),P265+1)</f>
        <v>#REF!</v>
      </c>
      <c r="Q271" s="145" t="e">
        <f>IF(N271&lt;=$E$2,1,0)</f>
        <v>#REF!</v>
      </c>
      <c r="R271" s="34" t="s">
        <v>300</v>
      </c>
      <c r="S271" s="35" t="s">
        <v>312</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570</v>
      </c>
      <c r="B272" s="3" t="s">
        <v>571</v>
      </c>
      <c r="D272" s="3" t="e">
        <f t="shared" si="564"/>
        <v>#REF!</v>
      </c>
      <c r="K272" s="143"/>
      <c r="L272" s="143"/>
      <c r="M272" s="143"/>
      <c r="N272" s="146"/>
      <c r="O272" s="146"/>
      <c r="P272" s="146"/>
      <c r="Q272" s="146"/>
      <c r="R272" s="37" t="s">
        <v>303</v>
      </c>
      <c r="S272" s="38" t="s">
        <v>304</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571</v>
      </c>
      <c r="B273" s="3" t="s">
        <v>572</v>
      </c>
      <c r="D273" s="3" t="e">
        <f t="shared" si="564"/>
        <v>#REF!</v>
      </c>
      <c r="K273" s="143"/>
      <c r="L273" s="143"/>
      <c r="M273" s="143"/>
      <c r="N273" s="146"/>
      <c r="O273" s="146"/>
      <c r="P273" s="146"/>
      <c r="Q273" s="146"/>
      <c r="R273" s="37" t="s">
        <v>300</v>
      </c>
      <c r="S273" s="38" t="s">
        <v>306</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572</v>
      </c>
      <c r="B274" s="3" t="s">
        <v>573</v>
      </c>
      <c r="D274" s="3" t="e">
        <f t="shared" si="564"/>
        <v>#REF!</v>
      </c>
      <c r="K274" s="143"/>
      <c r="L274" s="143"/>
      <c r="M274" s="143"/>
      <c r="N274" s="146"/>
      <c r="O274" s="146"/>
      <c r="P274" s="146"/>
      <c r="Q274" s="146"/>
      <c r="R274" s="37" t="s">
        <v>308</v>
      </c>
      <c r="S274" s="38" t="s">
        <v>306</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573</v>
      </c>
      <c r="B275" s="3" t="s">
        <v>574</v>
      </c>
      <c r="D275" s="3" t="e">
        <f t="shared" si="564"/>
        <v>#REF!</v>
      </c>
      <c r="K275" s="143"/>
      <c r="L275" s="143"/>
      <c r="M275" s="143"/>
      <c r="N275" s="146"/>
      <c r="O275" s="146"/>
      <c r="P275" s="146"/>
      <c r="Q275" s="146"/>
      <c r="R275" s="37" t="s">
        <v>308</v>
      </c>
      <c r="S275" s="38" t="s">
        <v>296</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574</v>
      </c>
      <c r="B276" s="3" t="s">
        <v>575</v>
      </c>
      <c r="D276" s="3" t="e">
        <f t="shared" si="564"/>
        <v>#REF!</v>
      </c>
      <c r="K276" s="144"/>
      <c r="L276" s="144"/>
      <c r="M276" s="144"/>
      <c r="N276" s="147"/>
      <c r="O276" s="147"/>
      <c r="P276" s="147"/>
      <c r="Q276" s="147"/>
      <c r="R276" s="40" t="s">
        <v>300</v>
      </c>
      <c r="S276" s="41" t="s">
        <v>298</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575</v>
      </c>
      <c r="B277" s="3" t="s">
        <v>576</v>
      </c>
      <c r="D277" s="3" t="e">
        <f t="shared" si="564"/>
        <v>#REF!</v>
      </c>
      <c r="K277" s="142" t="e">
        <f>EDATE(K271,3)</f>
        <v>#REF!</v>
      </c>
      <c r="L277" s="142" t="e">
        <f>IF(L271="","",EDATE(L271,3))</f>
        <v>#REF!</v>
      </c>
      <c r="M277" s="142" t="e">
        <f>IF(M271="","",(EDATE(M271,3)))</f>
        <v>#REF!</v>
      </c>
      <c r="N277" s="145">
        <f>COUNT($K$7:K282)</f>
        <v>0</v>
      </c>
      <c r="O277" s="145" t="e">
        <f t="shared" ref="O277" si="604">N277+$H$4</f>
        <v>#REF!</v>
      </c>
      <c r="P277" s="145" t="e">
        <f>IF(P271="",IF($T$5=K277,4,""),P271+1)</f>
        <v>#REF!</v>
      </c>
      <c r="Q277" s="145" t="e">
        <f>IF(N277&lt;=$E$2,1,0)</f>
        <v>#REF!</v>
      </c>
      <c r="R277" s="34" t="s">
        <v>300</v>
      </c>
      <c r="S277" s="35" t="s">
        <v>312</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576</v>
      </c>
      <c r="B278" s="3" t="s">
        <v>577</v>
      </c>
      <c r="D278" s="3" t="e">
        <f t="shared" si="564"/>
        <v>#REF!</v>
      </c>
      <c r="K278" s="143"/>
      <c r="L278" s="143"/>
      <c r="M278" s="143"/>
      <c r="N278" s="146"/>
      <c r="O278" s="146"/>
      <c r="P278" s="146"/>
      <c r="Q278" s="146"/>
      <c r="R278" s="37" t="s">
        <v>303</v>
      </c>
      <c r="S278" s="38" t="s">
        <v>304</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577</v>
      </c>
      <c r="B279" s="3" t="s">
        <v>578</v>
      </c>
      <c r="D279" s="3" t="e">
        <f t="shared" si="564"/>
        <v>#REF!</v>
      </c>
      <c r="K279" s="143"/>
      <c r="L279" s="143"/>
      <c r="M279" s="143"/>
      <c r="N279" s="146"/>
      <c r="O279" s="146"/>
      <c r="P279" s="146"/>
      <c r="Q279" s="146"/>
      <c r="R279" s="37" t="s">
        <v>300</v>
      </c>
      <c r="S279" s="38" t="s">
        <v>306</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578</v>
      </c>
      <c r="B280" s="3" t="s">
        <v>579</v>
      </c>
      <c r="D280" s="3" t="e">
        <f t="shared" si="564"/>
        <v>#REF!</v>
      </c>
      <c r="K280" s="143"/>
      <c r="L280" s="143"/>
      <c r="M280" s="143"/>
      <c r="N280" s="146"/>
      <c r="O280" s="146"/>
      <c r="P280" s="146"/>
      <c r="Q280" s="146"/>
      <c r="R280" s="37" t="s">
        <v>308</v>
      </c>
      <c r="S280" s="38" t="s">
        <v>306</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579</v>
      </c>
      <c r="B281" s="3" t="s">
        <v>580</v>
      </c>
      <c r="D281" s="3" t="e">
        <f t="shared" si="564"/>
        <v>#REF!</v>
      </c>
      <c r="K281" s="143"/>
      <c r="L281" s="143"/>
      <c r="M281" s="143"/>
      <c r="N281" s="146"/>
      <c r="O281" s="146"/>
      <c r="P281" s="146"/>
      <c r="Q281" s="146"/>
      <c r="R281" s="37" t="s">
        <v>308</v>
      </c>
      <c r="S281" s="38" t="s">
        <v>296</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580</v>
      </c>
      <c r="B282" s="3" t="s">
        <v>581</v>
      </c>
      <c r="D282" s="3" t="e">
        <f t="shared" si="564"/>
        <v>#REF!</v>
      </c>
      <c r="K282" s="144"/>
      <c r="L282" s="144"/>
      <c r="M282" s="144"/>
      <c r="N282" s="147"/>
      <c r="O282" s="147"/>
      <c r="P282" s="147"/>
      <c r="Q282" s="147"/>
      <c r="R282" s="40" t="s">
        <v>300</v>
      </c>
      <c r="S282" s="41" t="s">
        <v>298</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581</v>
      </c>
      <c r="B283" s="3" t="s">
        <v>582</v>
      </c>
      <c r="D283" s="3" t="e">
        <f t="shared" si="564"/>
        <v>#REF!</v>
      </c>
      <c r="K283" s="142" t="e">
        <f>EDATE(K277,3)</f>
        <v>#REF!</v>
      </c>
      <c r="L283" s="142" t="e">
        <f>IF(L277="","",EDATE(L277,3))</f>
        <v>#REF!</v>
      </c>
      <c r="M283" s="142" t="e">
        <f>IF(M277="","",(EDATE(M277,3)))</f>
        <v>#REF!</v>
      </c>
      <c r="N283" s="145">
        <f>COUNT($K$7:K288)</f>
        <v>0</v>
      </c>
      <c r="O283" s="145" t="e">
        <f t="shared" ref="O283" si="619">N283+$H$4</f>
        <v>#REF!</v>
      </c>
      <c r="P283" s="145" t="e">
        <f>IF(P277="",IF($T$5=K283,4,""),P277+1)</f>
        <v>#REF!</v>
      </c>
      <c r="Q283" s="145" t="e">
        <f>IF(N283&lt;=$E$2,1,0)</f>
        <v>#REF!</v>
      </c>
      <c r="R283" s="34" t="s">
        <v>300</v>
      </c>
      <c r="S283" s="35" t="s">
        <v>312</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582</v>
      </c>
      <c r="B284" s="3" t="s">
        <v>583</v>
      </c>
      <c r="D284" s="3" t="e">
        <f t="shared" si="564"/>
        <v>#REF!</v>
      </c>
      <c r="K284" s="143"/>
      <c r="L284" s="143"/>
      <c r="M284" s="143"/>
      <c r="N284" s="146"/>
      <c r="O284" s="146"/>
      <c r="P284" s="146"/>
      <c r="Q284" s="146"/>
      <c r="R284" s="37" t="s">
        <v>303</v>
      </c>
      <c r="S284" s="38" t="s">
        <v>304</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583</v>
      </c>
      <c r="B285" s="3" t="s">
        <v>584</v>
      </c>
      <c r="D285" s="3" t="e">
        <f t="shared" si="564"/>
        <v>#REF!</v>
      </c>
      <c r="K285" s="143"/>
      <c r="L285" s="143"/>
      <c r="M285" s="143"/>
      <c r="N285" s="146"/>
      <c r="O285" s="146"/>
      <c r="P285" s="146"/>
      <c r="Q285" s="146"/>
      <c r="R285" s="37" t="s">
        <v>300</v>
      </c>
      <c r="S285" s="38" t="s">
        <v>306</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584</v>
      </c>
      <c r="B286" s="3" t="s">
        <v>585</v>
      </c>
      <c r="D286" s="3" t="e">
        <f t="shared" si="564"/>
        <v>#REF!</v>
      </c>
      <c r="K286" s="143"/>
      <c r="L286" s="143"/>
      <c r="M286" s="143"/>
      <c r="N286" s="146"/>
      <c r="O286" s="146"/>
      <c r="P286" s="146"/>
      <c r="Q286" s="146"/>
      <c r="R286" s="37" t="s">
        <v>308</v>
      </c>
      <c r="S286" s="38" t="s">
        <v>306</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585</v>
      </c>
      <c r="B287" s="3" t="s">
        <v>586</v>
      </c>
      <c r="D287" s="3" t="e">
        <f t="shared" si="564"/>
        <v>#REF!</v>
      </c>
      <c r="K287" s="143"/>
      <c r="L287" s="143"/>
      <c r="M287" s="143"/>
      <c r="N287" s="146"/>
      <c r="O287" s="146"/>
      <c r="P287" s="146"/>
      <c r="Q287" s="146"/>
      <c r="R287" s="37" t="s">
        <v>308</v>
      </c>
      <c r="S287" s="38" t="s">
        <v>296</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586</v>
      </c>
      <c r="B288" s="3" t="s">
        <v>587</v>
      </c>
      <c r="D288" s="3" t="e">
        <f t="shared" si="564"/>
        <v>#REF!</v>
      </c>
      <c r="K288" s="144"/>
      <c r="L288" s="144"/>
      <c r="M288" s="144"/>
      <c r="N288" s="147"/>
      <c r="O288" s="147"/>
      <c r="P288" s="147"/>
      <c r="Q288" s="147"/>
      <c r="R288" s="40" t="s">
        <v>300</v>
      </c>
      <c r="S288" s="41" t="s">
        <v>298</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587</v>
      </c>
      <c r="B289" s="3" t="s">
        <v>588</v>
      </c>
      <c r="D289" s="3" t="e">
        <f t="shared" si="564"/>
        <v>#REF!</v>
      </c>
      <c r="K289" s="142" t="e">
        <f>EDATE(K283,3)</f>
        <v>#REF!</v>
      </c>
      <c r="L289" s="142" t="e">
        <f>IF(L283="","",EDATE(L283,3))</f>
        <v>#REF!</v>
      </c>
      <c r="M289" s="142" t="e">
        <f>IF(M283="","",(EDATE(M283,3)))</f>
        <v>#REF!</v>
      </c>
      <c r="N289" s="145">
        <f>COUNT($K$7:K294)</f>
        <v>0</v>
      </c>
      <c r="O289" s="145" t="e">
        <f t="shared" ref="O289" si="634">N289+$H$4</f>
        <v>#REF!</v>
      </c>
      <c r="P289" s="145" t="e">
        <f>IF(P283="",IF($T$5=K289,4,""),P283+1)</f>
        <v>#REF!</v>
      </c>
      <c r="Q289" s="145" t="e">
        <f>IF(N289&lt;=$E$2,1,0)</f>
        <v>#REF!</v>
      </c>
      <c r="R289" s="34" t="s">
        <v>300</v>
      </c>
      <c r="S289" s="35" t="s">
        <v>312</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588</v>
      </c>
      <c r="B290" s="3" t="s">
        <v>589</v>
      </c>
      <c r="D290" s="3" t="e">
        <f t="shared" si="564"/>
        <v>#REF!</v>
      </c>
      <c r="K290" s="143"/>
      <c r="L290" s="143"/>
      <c r="M290" s="143"/>
      <c r="N290" s="146"/>
      <c r="O290" s="146"/>
      <c r="P290" s="146"/>
      <c r="Q290" s="146"/>
      <c r="R290" s="37" t="s">
        <v>303</v>
      </c>
      <c r="S290" s="38" t="s">
        <v>304</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589</v>
      </c>
      <c r="B291" s="3" t="s">
        <v>590</v>
      </c>
      <c r="D291" s="3" t="e">
        <f t="shared" si="564"/>
        <v>#REF!</v>
      </c>
      <c r="K291" s="143"/>
      <c r="L291" s="143"/>
      <c r="M291" s="143"/>
      <c r="N291" s="146"/>
      <c r="O291" s="146"/>
      <c r="P291" s="146"/>
      <c r="Q291" s="146"/>
      <c r="R291" s="37" t="s">
        <v>300</v>
      </c>
      <c r="S291" s="38" t="s">
        <v>306</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590</v>
      </c>
      <c r="B292" s="3" t="s">
        <v>591</v>
      </c>
      <c r="D292" s="3" t="e">
        <f t="shared" si="564"/>
        <v>#REF!</v>
      </c>
      <c r="K292" s="143"/>
      <c r="L292" s="143"/>
      <c r="M292" s="143"/>
      <c r="N292" s="146"/>
      <c r="O292" s="146"/>
      <c r="P292" s="146"/>
      <c r="Q292" s="146"/>
      <c r="R292" s="37" t="s">
        <v>308</v>
      </c>
      <c r="S292" s="38" t="s">
        <v>306</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591</v>
      </c>
      <c r="B293" s="3" t="s">
        <v>592</v>
      </c>
      <c r="D293" s="3" t="e">
        <f t="shared" si="564"/>
        <v>#REF!</v>
      </c>
      <c r="K293" s="143"/>
      <c r="L293" s="143"/>
      <c r="M293" s="143"/>
      <c r="N293" s="146"/>
      <c r="O293" s="146"/>
      <c r="P293" s="146"/>
      <c r="Q293" s="146"/>
      <c r="R293" s="37" t="s">
        <v>308</v>
      </c>
      <c r="S293" s="38" t="s">
        <v>296</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592</v>
      </c>
      <c r="B294" s="3" t="s">
        <v>593</v>
      </c>
      <c r="D294" s="3" t="e">
        <f t="shared" si="564"/>
        <v>#REF!</v>
      </c>
      <c r="K294" s="144"/>
      <c r="L294" s="144"/>
      <c r="M294" s="144"/>
      <c r="N294" s="147"/>
      <c r="O294" s="147"/>
      <c r="P294" s="147"/>
      <c r="Q294" s="147"/>
      <c r="R294" s="40" t="s">
        <v>300</v>
      </c>
      <c r="S294" s="41" t="s">
        <v>298</v>
      </c>
      <c r="T294" s="42" t="e">
        <f t="shared" ref="T294" si="646">IF(MOD(O289,4)=0, "DY" &amp; O289/4, "")</f>
        <v>#REF!</v>
      </c>
      <c r="U294" s="42"/>
      <c r="V294" s="42"/>
      <c r="W294" s="42"/>
      <c r="X294" s="42"/>
      <c r="Y294" s="42" t="e">
        <f t="shared" ref="Y294" si="647">IF($Q289=1,T294,"")</f>
        <v>#REF!</v>
      </c>
      <c r="Z294" s="42"/>
      <c r="AA294" s="42"/>
      <c r="AB294" s="42"/>
      <c r="AC294" s="42"/>
    </row>
    <row r="295" spans="1:29">
      <c r="A295" s="3" t="s">
        <v>593</v>
      </c>
      <c r="B295" s="3" t="s">
        <v>594</v>
      </c>
      <c r="D295" s="3" t="e">
        <f t="shared" si="564"/>
        <v>#REF!</v>
      </c>
    </row>
    <row r="296" spans="1:29">
      <c r="A296" s="3" t="s">
        <v>594</v>
      </c>
      <c r="B296" s="3" t="s">
        <v>595</v>
      </c>
      <c r="D296" s="3" t="e">
        <f t="shared" si="564"/>
        <v>#REF!</v>
      </c>
    </row>
    <row r="297" spans="1:29">
      <c r="A297" s="3" t="s">
        <v>595</v>
      </c>
      <c r="B297" s="3" t="s">
        <v>596</v>
      </c>
      <c r="D297" s="3" t="e">
        <f t="shared" si="564"/>
        <v>#REF!</v>
      </c>
    </row>
    <row r="298" spans="1:29">
      <c r="A298" s="3" t="s">
        <v>596</v>
      </c>
      <c r="B298" s="3" t="s">
        <v>597</v>
      </c>
      <c r="D298" s="3" t="e">
        <f t="shared" si="564"/>
        <v>#REF!</v>
      </c>
    </row>
    <row r="299" spans="1:29">
      <c r="A299" s="3" t="s">
        <v>597</v>
      </c>
      <c r="B299" s="3" t="s">
        <v>598</v>
      </c>
      <c r="D299" s="3" t="e">
        <f t="shared" si="564"/>
        <v>#REF!</v>
      </c>
    </row>
    <row r="300" spans="1:29">
      <c r="A300" s="3" t="s">
        <v>598</v>
      </c>
      <c r="B300" s="3" t="s">
        <v>599</v>
      </c>
      <c r="D300" s="3" t="e">
        <f t="shared" si="564"/>
        <v>#REF!</v>
      </c>
    </row>
    <row r="301" spans="1:29">
      <c r="A301" s="3" t="s">
        <v>599</v>
      </c>
      <c r="B301" s="3" t="s">
        <v>600</v>
      </c>
      <c r="D301" s="3" t="e">
        <f t="shared" si="564"/>
        <v>#REF!</v>
      </c>
    </row>
    <row r="302" spans="1:29">
      <c r="A302" s="3" t="s">
        <v>600</v>
      </c>
      <c r="B302" s="3" t="s">
        <v>601</v>
      </c>
      <c r="D302" s="3" t="e">
        <f t="shared" si="564"/>
        <v>#REF!</v>
      </c>
    </row>
    <row r="303" spans="1:29">
      <c r="A303" s="3" t="s">
        <v>601</v>
      </c>
      <c r="B303" s="3" t="s">
        <v>602</v>
      </c>
      <c r="D303" s="3" t="e">
        <f t="shared" si="564"/>
        <v>#REF!</v>
      </c>
    </row>
    <row r="304" spans="1:29">
      <c r="A304" s="3" t="s">
        <v>602</v>
      </c>
      <c r="B304" s="3" t="s">
        <v>603</v>
      </c>
      <c r="D304" s="3" t="e">
        <f t="shared" si="564"/>
        <v>#REF!</v>
      </c>
    </row>
    <row r="305" spans="1:4">
      <c r="A305" s="3" t="s">
        <v>603</v>
      </c>
      <c r="B305" s="3" t="s">
        <v>604</v>
      </c>
      <c r="D305" s="3" t="e">
        <f t="shared" si="564"/>
        <v>#REF!</v>
      </c>
    </row>
    <row r="306" spans="1:4">
      <c r="A306" s="3" t="s">
        <v>604</v>
      </c>
      <c r="B306" s="3" t="s">
        <v>605</v>
      </c>
      <c r="D306" s="3" t="e">
        <f t="shared" si="564"/>
        <v>#REF!</v>
      </c>
    </row>
    <row r="307" spans="1:4">
      <c r="A307" s="3" t="s">
        <v>605</v>
      </c>
      <c r="B307" s="3" t="s">
        <v>606</v>
      </c>
      <c r="D307" s="3" t="e">
        <f t="shared" si="564"/>
        <v>#REF!</v>
      </c>
    </row>
    <row r="308" spans="1:4">
      <c r="A308" s="3" t="s">
        <v>606</v>
      </c>
      <c r="B308" s="3" t="s">
        <v>607</v>
      </c>
      <c r="D308" s="3" t="e">
        <f t="shared" si="564"/>
        <v>#REF!</v>
      </c>
    </row>
    <row r="309" spans="1:4">
      <c r="A309" s="3" t="s">
        <v>607</v>
      </c>
      <c r="B309" s="3" t="s">
        <v>608</v>
      </c>
      <c r="D309" s="3" t="e">
        <f t="shared" si="564"/>
        <v>#REF!</v>
      </c>
    </row>
    <row r="310" spans="1:4">
      <c r="A310" s="3" t="s">
        <v>608</v>
      </c>
      <c r="B310" s="3" t="s">
        <v>609</v>
      </c>
      <c r="D310" s="3" t="e">
        <f t="shared" si="564"/>
        <v>#REF!</v>
      </c>
    </row>
    <row r="311" spans="1:4">
      <c r="A311" s="3" t="s">
        <v>609</v>
      </c>
      <c r="B311" s="3" t="s">
        <v>610</v>
      </c>
      <c r="D311" s="3" t="e">
        <f t="shared" si="564"/>
        <v>#REF!</v>
      </c>
    </row>
    <row r="312" spans="1:4">
      <c r="A312" s="3" t="s">
        <v>610</v>
      </c>
      <c r="B312" s="3" t="s">
        <v>611</v>
      </c>
      <c r="D312" s="3" t="e">
        <f t="shared" si="564"/>
        <v>#REF!</v>
      </c>
    </row>
    <row r="313" spans="1:4">
      <c r="A313" s="3" t="s">
        <v>611</v>
      </c>
      <c r="B313" s="3" t="s">
        <v>612</v>
      </c>
      <c r="D313" s="3" t="e">
        <f t="shared" si="564"/>
        <v>#REF!</v>
      </c>
    </row>
    <row r="314" spans="1:4">
      <c r="A314" s="3" t="s">
        <v>612</v>
      </c>
      <c r="B314" s="3" t="s">
        <v>613</v>
      </c>
      <c r="D314" s="3" t="e">
        <f t="shared" si="564"/>
        <v>#REF!</v>
      </c>
    </row>
    <row r="315" spans="1:4">
      <c r="A315" s="3" t="s">
        <v>613</v>
      </c>
      <c r="B315" s="3" t="s">
        <v>614</v>
      </c>
      <c r="D315" s="3" t="e">
        <f t="shared" si="564"/>
        <v>#REF!</v>
      </c>
    </row>
    <row r="316" spans="1:4">
      <c r="A316" s="3" t="s">
        <v>614</v>
      </c>
      <c r="B316" s="3" t="s">
        <v>615</v>
      </c>
      <c r="D316" s="3" t="e">
        <f t="shared" si="564"/>
        <v>#REF!</v>
      </c>
    </row>
    <row r="317" spans="1:4">
      <c r="A317" s="3" t="s">
        <v>615</v>
      </c>
      <c r="B317" s="3" t="s">
        <v>616</v>
      </c>
      <c r="D317" s="3" t="e">
        <f t="shared" si="564"/>
        <v>#REF!</v>
      </c>
    </row>
    <row r="318" spans="1:4">
      <c r="A318" s="3" t="s">
        <v>616</v>
      </c>
      <c r="B318" s="3" t="s">
        <v>617</v>
      </c>
      <c r="D318" s="3" t="e">
        <f t="shared" si="564"/>
        <v>#REF!</v>
      </c>
    </row>
    <row r="319" spans="1:4">
      <c r="A319" s="3" t="s">
        <v>617</v>
      </c>
      <c r="B319" s="3" t="s">
        <v>618</v>
      </c>
      <c r="D319" s="3" t="e">
        <f t="shared" si="564"/>
        <v>#REF!</v>
      </c>
    </row>
    <row r="320" spans="1:4">
      <c r="A320" s="3" t="s">
        <v>618</v>
      </c>
      <c r="B320" s="3" t="s">
        <v>619</v>
      </c>
      <c r="D320" s="3" t="e">
        <f t="shared" si="564"/>
        <v>#REF!</v>
      </c>
    </row>
    <row r="321" spans="1:4">
      <c r="A321" s="3" t="s">
        <v>619</v>
      </c>
      <c r="B321" s="3" t="s">
        <v>620</v>
      </c>
      <c r="D321" s="3" t="e">
        <f t="shared" si="564"/>
        <v>#REF!</v>
      </c>
    </row>
    <row r="322" spans="1:4">
      <c r="A322" s="3" t="s">
        <v>620</v>
      </c>
      <c r="B322" s="3" t="s">
        <v>621</v>
      </c>
      <c r="D322" s="3" t="e">
        <f t="shared" si="564"/>
        <v>#REF!</v>
      </c>
    </row>
    <row r="323" spans="1:4">
      <c r="A323" s="3" t="s">
        <v>621</v>
      </c>
      <c r="B323" s="3" t="s">
        <v>622</v>
      </c>
      <c r="D323" s="3" t="e">
        <f t="shared" si="564"/>
        <v>#REF!</v>
      </c>
    </row>
    <row r="324" spans="1:4">
      <c r="A324" s="3" t="s">
        <v>622</v>
      </c>
      <c r="B324" s="3" t="s">
        <v>623</v>
      </c>
      <c r="D324" s="3" t="e">
        <f t="shared" ref="D324:D368" si="648">IF(D323="","",VLOOKUP(D323,$A$1:$B$401,2,FALSE))</f>
        <v>#REF!</v>
      </c>
    </row>
    <row r="325" spans="1:4">
      <c r="A325" s="3" t="s">
        <v>623</v>
      </c>
      <c r="B325" s="3" t="s">
        <v>624</v>
      </c>
      <c r="D325" s="3" t="e">
        <f t="shared" si="648"/>
        <v>#REF!</v>
      </c>
    </row>
    <row r="326" spans="1:4">
      <c r="A326" s="3" t="s">
        <v>624</v>
      </c>
      <c r="B326" s="3" t="s">
        <v>625</v>
      </c>
      <c r="D326" s="3" t="e">
        <f t="shared" si="648"/>
        <v>#REF!</v>
      </c>
    </row>
    <row r="327" spans="1:4">
      <c r="A327" s="3" t="s">
        <v>625</v>
      </c>
      <c r="B327" s="3" t="s">
        <v>626</v>
      </c>
      <c r="D327" s="3" t="e">
        <f t="shared" si="648"/>
        <v>#REF!</v>
      </c>
    </row>
    <row r="328" spans="1:4">
      <c r="A328" s="3" t="s">
        <v>626</v>
      </c>
      <c r="B328" s="3" t="s">
        <v>627</v>
      </c>
      <c r="D328" s="3" t="e">
        <f t="shared" si="648"/>
        <v>#REF!</v>
      </c>
    </row>
    <row r="329" spans="1:4">
      <c r="A329" s="3" t="s">
        <v>627</v>
      </c>
      <c r="B329" s="3" t="s">
        <v>628</v>
      </c>
      <c r="D329" s="3" t="e">
        <f t="shared" si="648"/>
        <v>#REF!</v>
      </c>
    </row>
    <row r="330" spans="1:4">
      <c r="A330" s="3" t="s">
        <v>628</v>
      </c>
      <c r="B330" s="3" t="s">
        <v>629</v>
      </c>
      <c r="D330" s="3" t="e">
        <f t="shared" si="648"/>
        <v>#REF!</v>
      </c>
    </row>
    <row r="331" spans="1:4">
      <c r="A331" s="3" t="s">
        <v>629</v>
      </c>
      <c r="B331" s="3" t="s">
        <v>630</v>
      </c>
      <c r="D331" s="3" t="e">
        <f t="shared" si="648"/>
        <v>#REF!</v>
      </c>
    </row>
    <row r="332" spans="1:4">
      <c r="A332" s="3" t="s">
        <v>630</v>
      </c>
      <c r="B332" s="3" t="s">
        <v>631</v>
      </c>
      <c r="D332" s="3" t="e">
        <f t="shared" si="648"/>
        <v>#REF!</v>
      </c>
    </row>
    <row r="333" spans="1:4">
      <c r="A333" s="3" t="s">
        <v>631</v>
      </c>
      <c r="B333" s="3" t="s">
        <v>632</v>
      </c>
      <c r="D333" s="3" t="e">
        <f t="shared" si="648"/>
        <v>#REF!</v>
      </c>
    </row>
    <row r="334" spans="1:4">
      <c r="A334" s="3" t="s">
        <v>632</v>
      </c>
      <c r="B334" s="3" t="s">
        <v>633</v>
      </c>
      <c r="D334" s="3" t="e">
        <f t="shared" si="648"/>
        <v>#REF!</v>
      </c>
    </row>
    <row r="335" spans="1:4">
      <c r="A335" s="3" t="s">
        <v>633</v>
      </c>
      <c r="B335" s="3" t="s">
        <v>634</v>
      </c>
      <c r="D335" s="3" t="e">
        <f t="shared" si="648"/>
        <v>#REF!</v>
      </c>
    </row>
    <row r="336" spans="1:4">
      <c r="A336" s="3" t="s">
        <v>634</v>
      </c>
      <c r="B336" s="3" t="s">
        <v>635</v>
      </c>
      <c r="D336" s="3" t="e">
        <f t="shared" si="648"/>
        <v>#REF!</v>
      </c>
    </row>
    <row r="337" spans="1:4">
      <c r="A337" s="3" t="s">
        <v>635</v>
      </c>
      <c r="B337" s="3" t="s">
        <v>636</v>
      </c>
      <c r="D337" s="3" t="e">
        <f t="shared" si="648"/>
        <v>#REF!</v>
      </c>
    </row>
    <row r="338" spans="1:4">
      <c r="A338" s="3" t="s">
        <v>636</v>
      </c>
      <c r="B338" s="3" t="s">
        <v>637</v>
      </c>
      <c r="D338" s="3" t="e">
        <f t="shared" si="648"/>
        <v>#REF!</v>
      </c>
    </row>
    <row r="339" spans="1:4">
      <c r="A339" s="3" t="s">
        <v>637</v>
      </c>
      <c r="B339" s="3" t="s">
        <v>638</v>
      </c>
      <c r="D339" s="3" t="e">
        <f t="shared" si="648"/>
        <v>#REF!</v>
      </c>
    </row>
    <row r="340" spans="1:4">
      <c r="A340" s="3" t="s">
        <v>638</v>
      </c>
      <c r="B340" s="3" t="s">
        <v>639</v>
      </c>
      <c r="D340" s="3" t="e">
        <f t="shared" si="648"/>
        <v>#REF!</v>
      </c>
    </row>
    <row r="341" spans="1:4">
      <c r="A341" s="3" t="s">
        <v>639</v>
      </c>
      <c r="B341" s="3" t="s">
        <v>640</v>
      </c>
      <c r="D341" s="3" t="e">
        <f t="shared" si="648"/>
        <v>#REF!</v>
      </c>
    </row>
    <row r="342" spans="1:4">
      <c r="A342" s="3" t="s">
        <v>640</v>
      </c>
      <c r="B342" s="3" t="s">
        <v>641</v>
      </c>
      <c r="D342" s="3" t="e">
        <f t="shared" si="648"/>
        <v>#REF!</v>
      </c>
    </row>
    <row r="343" spans="1:4">
      <c r="A343" s="3" t="s">
        <v>641</v>
      </c>
      <c r="B343" s="3" t="s">
        <v>642</v>
      </c>
      <c r="D343" s="3" t="e">
        <f t="shared" si="648"/>
        <v>#REF!</v>
      </c>
    </row>
    <row r="344" spans="1:4">
      <c r="A344" s="3" t="s">
        <v>642</v>
      </c>
      <c r="B344" s="3" t="s">
        <v>643</v>
      </c>
      <c r="D344" s="3" t="e">
        <f t="shared" si="648"/>
        <v>#REF!</v>
      </c>
    </row>
    <row r="345" spans="1:4">
      <c r="A345" s="3" t="s">
        <v>643</v>
      </c>
      <c r="B345" s="3" t="s">
        <v>644</v>
      </c>
      <c r="D345" s="3" t="e">
        <f t="shared" si="648"/>
        <v>#REF!</v>
      </c>
    </row>
    <row r="346" spans="1:4">
      <c r="A346" s="3" t="s">
        <v>644</v>
      </c>
      <c r="B346" s="3" t="s">
        <v>645</v>
      </c>
      <c r="D346" s="3" t="e">
        <f t="shared" si="648"/>
        <v>#REF!</v>
      </c>
    </row>
    <row r="347" spans="1:4">
      <c r="A347" s="3" t="s">
        <v>645</v>
      </c>
      <c r="B347" s="3" t="s">
        <v>646</v>
      </c>
      <c r="D347" s="3" t="e">
        <f t="shared" si="648"/>
        <v>#REF!</v>
      </c>
    </row>
    <row r="348" spans="1:4">
      <c r="A348" s="3" t="s">
        <v>646</v>
      </c>
      <c r="B348" s="3" t="s">
        <v>647</v>
      </c>
      <c r="D348" s="3" t="e">
        <f t="shared" si="648"/>
        <v>#REF!</v>
      </c>
    </row>
    <row r="349" spans="1:4">
      <c r="A349" s="3" t="s">
        <v>647</v>
      </c>
      <c r="B349" s="3" t="s">
        <v>648</v>
      </c>
      <c r="D349" s="3" t="e">
        <f t="shared" si="648"/>
        <v>#REF!</v>
      </c>
    </row>
    <row r="350" spans="1:4">
      <c r="A350" s="3" t="s">
        <v>648</v>
      </c>
      <c r="B350" s="3" t="s">
        <v>649</v>
      </c>
      <c r="D350" s="3" t="e">
        <f t="shared" si="648"/>
        <v>#REF!</v>
      </c>
    </row>
    <row r="351" spans="1:4">
      <c r="A351" s="3" t="s">
        <v>649</v>
      </c>
      <c r="B351" s="3" t="s">
        <v>650</v>
      </c>
      <c r="D351" s="3" t="e">
        <f t="shared" si="648"/>
        <v>#REF!</v>
      </c>
    </row>
    <row r="352" spans="1:4">
      <c r="A352" s="3" t="s">
        <v>650</v>
      </c>
      <c r="B352" s="3" t="s">
        <v>651</v>
      </c>
      <c r="D352" s="3" t="e">
        <f t="shared" si="648"/>
        <v>#REF!</v>
      </c>
    </row>
    <row r="353" spans="1:4">
      <c r="A353" s="3" t="s">
        <v>651</v>
      </c>
      <c r="B353" s="3" t="s">
        <v>652</v>
      </c>
      <c r="D353" s="3" t="e">
        <f t="shared" si="648"/>
        <v>#REF!</v>
      </c>
    </row>
    <row r="354" spans="1:4">
      <c r="A354" s="3" t="s">
        <v>652</v>
      </c>
      <c r="B354" s="3" t="s">
        <v>653</v>
      </c>
      <c r="D354" s="3" t="e">
        <f t="shared" si="648"/>
        <v>#REF!</v>
      </c>
    </row>
    <row r="355" spans="1:4">
      <c r="A355" s="3" t="s">
        <v>653</v>
      </c>
      <c r="B355" s="3" t="s">
        <v>654</v>
      </c>
      <c r="D355" s="3" t="e">
        <f t="shared" si="648"/>
        <v>#REF!</v>
      </c>
    </row>
    <row r="356" spans="1:4">
      <c r="A356" s="3" t="s">
        <v>654</v>
      </c>
      <c r="B356" s="3" t="s">
        <v>655</v>
      </c>
      <c r="D356" s="3" t="e">
        <f t="shared" si="648"/>
        <v>#REF!</v>
      </c>
    </row>
    <row r="357" spans="1:4">
      <c r="A357" s="3" t="s">
        <v>655</v>
      </c>
      <c r="B357" s="3" t="s">
        <v>656</v>
      </c>
      <c r="D357" s="3" t="e">
        <f t="shared" si="648"/>
        <v>#REF!</v>
      </c>
    </row>
    <row r="358" spans="1:4">
      <c r="A358" s="3" t="s">
        <v>656</v>
      </c>
      <c r="B358" s="3" t="s">
        <v>657</v>
      </c>
      <c r="D358" s="3" t="e">
        <f t="shared" si="648"/>
        <v>#REF!</v>
      </c>
    </row>
    <row r="359" spans="1:4">
      <c r="A359" s="3" t="s">
        <v>657</v>
      </c>
      <c r="B359" s="3" t="s">
        <v>658</v>
      </c>
      <c r="D359" s="3" t="e">
        <f t="shared" si="648"/>
        <v>#REF!</v>
      </c>
    </row>
    <row r="360" spans="1:4">
      <c r="A360" s="3" t="s">
        <v>658</v>
      </c>
      <c r="B360" s="3" t="s">
        <v>659</v>
      </c>
      <c r="D360" s="3" t="e">
        <f t="shared" si="648"/>
        <v>#REF!</v>
      </c>
    </row>
    <row r="361" spans="1:4">
      <c r="A361" s="3" t="s">
        <v>659</v>
      </c>
      <c r="B361" s="3" t="s">
        <v>660</v>
      </c>
      <c r="D361" s="3" t="e">
        <f t="shared" si="648"/>
        <v>#REF!</v>
      </c>
    </row>
    <row r="362" spans="1:4">
      <c r="A362" s="3" t="s">
        <v>660</v>
      </c>
      <c r="B362" s="3" t="s">
        <v>661</v>
      </c>
      <c r="D362" s="3" t="e">
        <f t="shared" si="648"/>
        <v>#REF!</v>
      </c>
    </row>
    <row r="363" spans="1:4">
      <c r="A363" s="3" t="s">
        <v>661</v>
      </c>
      <c r="B363" s="3" t="s">
        <v>662</v>
      </c>
      <c r="D363" s="3" t="e">
        <f t="shared" si="648"/>
        <v>#REF!</v>
      </c>
    </row>
    <row r="364" spans="1:4">
      <c r="A364" s="3" t="s">
        <v>662</v>
      </c>
      <c r="B364" s="3" t="s">
        <v>663</v>
      </c>
      <c r="D364" s="3" t="e">
        <f t="shared" si="648"/>
        <v>#REF!</v>
      </c>
    </row>
    <row r="365" spans="1:4">
      <c r="A365" s="3" t="s">
        <v>663</v>
      </c>
      <c r="B365" s="3" t="s">
        <v>664</v>
      </c>
      <c r="D365" s="3" t="e">
        <f t="shared" si="648"/>
        <v>#REF!</v>
      </c>
    </row>
    <row r="366" spans="1:4">
      <c r="A366" s="3" t="s">
        <v>664</v>
      </c>
      <c r="B366" s="3" t="s">
        <v>665</v>
      </c>
      <c r="D366" s="3" t="e">
        <f t="shared" si="648"/>
        <v>#REF!</v>
      </c>
    </row>
    <row r="367" spans="1:4">
      <c r="A367" s="3" t="s">
        <v>665</v>
      </c>
      <c r="B367" s="3" t="s">
        <v>666</v>
      </c>
      <c r="D367" s="3" t="e">
        <f t="shared" si="648"/>
        <v>#REF!</v>
      </c>
    </row>
    <row r="368" spans="1:4">
      <c r="A368" s="3" t="s">
        <v>666</v>
      </c>
      <c r="B368" s="3" t="s">
        <v>667</v>
      </c>
      <c r="D368" s="3" t="e">
        <f t="shared" si="648"/>
        <v>#REF!</v>
      </c>
    </row>
    <row r="369" spans="1:2">
      <c r="A369" s="3" t="s">
        <v>667</v>
      </c>
      <c r="B369" s="3" t="s">
        <v>668</v>
      </c>
    </row>
    <row r="370" spans="1:2">
      <c r="A370" s="3" t="s">
        <v>668</v>
      </c>
      <c r="B370" s="3" t="s">
        <v>669</v>
      </c>
    </row>
    <row r="371" spans="1:2">
      <c r="A371" s="3" t="s">
        <v>669</v>
      </c>
      <c r="B371" s="3" t="s">
        <v>670</v>
      </c>
    </row>
    <row r="372" spans="1:2">
      <c r="A372" s="3" t="s">
        <v>670</v>
      </c>
      <c r="B372" s="3" t="s">
        <v>671</v>
      </c>
    </row>
    <row r="373" spans="1:2">
      <c r="A373" s="3" t="s">
        <v>671</v>
      </c>
      <c r="B373" s="3" t="s">
        <v>672</v>
      </c>
    </row>
    <row r="374" spans="1:2">
      <c r="A374" s="3" t="s">
        <v>672</v>
      </c>
      <c r="B374" s="3" t="s">
        <v>673</v>
      </c>
    </row>
    <row r="375" spans="1:2">
      <c r="A375" s="3" t="s">
        <v>673</v>
      </c>
      <c r="B375" s="3" t="s">
        <v>674</v>
      </c>
    </row>
    <row r="376" spans="1:2">
      <c r="A376" s="3" t="s">
        <v>674</v>
      </c>
      <c r="B376" s="3" t="s">
        <v>675</v>
      </c>
    </row>
    <row r="377" spans="1:2">
      <c r="A377" s="3" t="s">
        <v>675</v>
      </c>
      <c r="B377" s="3" t="s">
        <v>676</v>
      </c>
    </row>
    <row r="378" spans="1:2">
      <c r="A378" s="3" t="s">
        <v>676</v>
      </c>
      <c r="B378" s="3" t="s">
        <v>677</v>
      </c>
    </row>
    <row r="379" spans="1:2">
      <c r="A379" s="3" t="s">
        <v>677</v>
      </c>
      <c r="B379" s="3" t="s">
        <v>678</v>
      </c>
    </row>
    <row r="380" spans="1:2">
      <c r="A380" s="3" t="s">
        <v>678</v>
      </c>
      <c r="B380" s="3" t="s">
        <v>679</v>
      </c>
    </row>
    <row r="381" spans="1:2">
      <c r="A381" s="3" t="s">
        <v>679</v>
      </c>
      <c r="B381" s="3" t="s">
        <v>680</v>
      </c>
    </row>
    <row r="382" spans="1:2">
      <c r="A382" s="3" t="s">
        <v>680</v>
      </c>
      <c r="B382" s="3" t="s">
        <v>681</v>
      </c>
    </row>
    <row r="383" spans="1:2">
      <c r="A383" s="3" t="s">
        <v>681</v>
      </c>
      <c r="B383" s="3" t="s">
        <v>682</v>
      </c>
    </row>
    <row r="384" spans="1:2">
      <c r="A384" s="3" t="s">
        <v>682</v>
      </c>
      <c r="B384" s="3" t="s">
        <v>683</v>
      </c>
    </row>
    <row r="385" spans="1:2">
      <c r="A385" s="3" t="s">
        <v>683</v>
      </c>
      <c r="B385" s="3" t="s">
        <v>684</v>
      </c>
    </row>
    <row r="386" spans="1:2">
      <c r="A386" s="3" t="s">
        <v>684</v>
      </c>
      <c r="B386" s="3" t="s">
        <v>685</v>
      </c>
    </row>
    <row r="387" spans="1:2">
      <c r="A387" s="3" t="s">
        <v>685</v>
      </c>
      <c r="B387" s="3" t="s">
        <v>686</v>
      </c>
    </row>
    <row r="388" spans="1:2">
      <c r="A388" s="3" t="s">
        <v>686</v>
      </c>
      <c r="B388" s="3" t="s">
        <v>687</v>
      </c>
    </row>
    <row r="389" spans="1:2">
      <c r="A389" s="3" t="s">
        <v>687</v>
      </c>
      <c r="B389" s="3" t="s">
        <v>688</v>
      </c>
    </row>
    <row r="390" spans="1:2">
      <c r="A390" s="3" t="s">
        <v>688</v>
      </c>
      <c r="B390" s="3" t="s">
        <v>689</v>
      </c>
    </row>
    <row r="391" spans="1:2">
      <c r="A391" s="3" t="s">
        <v>689</v>
      </c>
      <c r="B391" s="3" t="s">
        <v>690</v>
      </c>
    </row>
    <row r="392" spans="1:2">
      <c r="A392" s="3" t="s">
        <v>690</v>
      </c>
      <c r="B392" s="3" t="s">
        <v>691</v>
      </c>
    </row>
    <row r="393" spans="1:2">
      <c r="A393" s="3" t="s">
        <v>691</v>
      </c>
      <c r="B393" s="3" t="s">
        <v>692</v>
      </c>
    </row>
    <row r="394" spans="1:2">
      <c r="A394" s="3" t="s">
        <v>692</v>
      </c>
      <c r="B394" s="3" t="s">
        <v>693</v>
      </c>
    </row>
    <row r="395" spans="1:2">
      <c r="A395" s="3" t="s">
        <v>693</v>
      </c>
      <c r="B395" s="3" t="s">
        <v>694</v>
      </c>
    </row>
    <row r="396" spans="1:2">
      <c r="A396" s="3" t="s">
        <v>694</v>
      </c>
      <c r="B396" s="3" t="s">
        <v>695</v>
      </c>
    </row>
    <row r="397" spans="1:2">
      <c r="A397" s="3" t="s">
        <v>695</v>
      </c>
      <c r="B397" s="3" t="s">
        <v>696</v>
      </c>
    </row>
    <row r="398" spans="1:2">
      <c r="A398" s="3" t="s">
        <v>696</v>
      </c>
      <c r="B398" s="3" t="s">
        <v>697</v>
      </c>
    </row>
    <row r="399" spans="1:2">
      <c r="A399" s="3" t="s">
        <v>697</v>
      </c>
      <c r="B399" s="3" t="s">
        <v>698</v>
      </c>
    </row>
    <row r="400" spans="1:2">
      <c r="A400" s="3" t="s">
        <v>698</v>
      </c>
      <c r="B400" s="3" t="s">
        <v>699</v>
      </c>
    </row>
    <row r="401" spans="1:2">
      <c r="A401" s="3" t="s">
        <v>699</v>
      </c>
      <c r="B401" s="5" t="s">
        <v>700</v>
      </c>
    </row>
  </sheetData>
  <sheetProtection insertRows="0" autoFilter="0"/>
  <mergeCells count="34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879cfb-c957-4cc5-b6f3-b53717ec192c">
      <Terms xmlns="http://schemas.microsoft.com/office/infopath/2007/PartnerControls"/>
    </lcf76f155ced4ddcb4097134ff3c332f>
    <TaxCatchAll xmlns="51217f4e-c93e-4f4b-a021-84521e614a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A1F004748C93479060AE6BA9380B63" ma:contentTypeVersion="13" ma:contentTypeDescription="Create a new document." ma:contentTypeScope="" ma:versionID="cc112c51a0d787c191d1bdc026c89705">
  <xsd:schema xmlns:xsd="http://www.w3.org/2001/XMLSchema" xmlns:xs="http://www.w3.org/2001/XMLSchema" xmlns:p="http://schemas.microsoft.com/office/2006/metadata/properties" xmlns:ns2="ae879cfb-c957-4cc5-b6f3-b53717ec192c" xmlns:ns3="51217f4e-c93e-4f4b-a021-84521e614ad3" targetNamespace="http://schemas.microsoft.com/office/2006/metadata/properties" ma:root="true" ma:fieldsID="077a9872fb7b276372393bfe5a9ec641" ns2:_="" ns3:_="">
    <xsd:import namespace="ae879cfb-c957-4cc5-b6f3-b53717ec192c"/>
    <xsd:import namespace="51217f4e-c93e-4f4b-a021-84521e614a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79cfb-c957-4cc5-b6f3-b53717ec1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17f4e-c93e-4f4b-a021-84521e614ad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eb35a-2f68-4417-b61b-ec2f3ee302cb}" ma:internalName="TaxCatchAll" ma:showField="CatchAllData" ma:web="51217f4e-c93e-4f4b-a021-84521e614ad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1F2A3-8148-4A16-8AC2-45780A943D8C}"/>
</file>

<file path=customXml/itemProps2.xml><?xml version="1.0" encoding="utf-8"?>
<ds:datastoreItem xmlns:ds="http://schemas.openxmlformats.org/officeDocument/2006/customXml" ds:itemID="{EA5F3FC6-B44A-49D8-A077-E52354007201}"/>
</file>

<file path=customXml/itemProps3.xml><?xml version="1.0" encoding="utf-8"?>
<ds:datastoreItem xmlns:ds="http://schemas.openxmlformats.org/officeDocument/2006/customXml" ds:itemID="{D4ADC58B-ADB5-4929-9EFF-CD77F07F4C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Nevins, Sam</cp:lastModifiedBy>
  <cp:revision/>
  <dcterms:created xsi:type="dcterms:W3CDTF">2018-05-18T19:26:44Z</dcterms:created>
  <dcterms:modified xsi:type="dcterms:W3CDTF">2024-08-22T16:55:15Z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0x0101003CA1F004748C93479060AE6BA9380B63</vt:lpwstr>
  </property>
  <property fmtid="{D5CDD505-2E9C-101B-9397-08002B2CF9AE}" pid="4" name="_dlc_DocIdItemGuid">
    <vt:lpwstr>a63b335a-b8af-4fed-973f-ebc81e10974d</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