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Peach State/"/>
    </mc:Choice>
  </mc:AlternateContent>
  <xr:revisionPtr revIDLastSave="1" documentId="11_9DE5BC63F6E09E7FEB2DEE8C5B0C867726E4FCC4" xr6:coauthVersionLast="47" xr6:coauthVersionMax="47" xr10:uidLastSave="{E4B67A5A-99ED-48D6-901A-1E2BA230DEF1}"/>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0" l="1"/>
  <c r="B5" i="40"/>
  <c r="A1" i="40"/>
  <c r="B6" i="39"/>
  <c r="B5" i="39"/>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G101" i="33" s="1"/>
  <c r="G102" i="33" s="1"/>
  <c r="G103" i="33" s="1"/>
  <c r="C180" i="33" s="1"/>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09" i="36" l="1"/>
  <c r="F208" i="36" s="1"/>
  <c r="E204" i="36"/>
  <c r="F203" i="36" s="1"/>
  <c r="E197" i="36"/>
  <c r="F195" i="36" s="1"/>
  <c r="E186" i="36"/>
  <c r="F185" i="36" s="1"/>
  <c r="E178" i="36"/>
  <c r="F176" i="36" s="1"/>
  <c r="E171" i="36"/>
  <c r="F170" i="36" s="1"/>
  <c r="E162" i="36"/>
  <c r="F161" i="36" s="1"/>
  <c r="H129" i="36"/>
  <c r="H131" i="36" s="1"/>
  <c r="G129" i="36"/>
  <c r="G131" i="36" s="1"/>
  <c r="F129" i="36"/>
  <c r="F131" i="36" s="1"/>
  <c r="E129" i="36"/>
  <c r="E131" i="36" s="1"/>
  <c r="D129" i="36"/>
  <c r="D131" i="36" s="1"/>
  <c r="H108" i="36"/>
  <c r="H110" i="36" s="1"/>
  <c r="G108" i="36"/>
  <c r="G110" i="36" s="1"/>
  <c r="F108" i="36"/>
  <c r="F110" i="36" s="1"/>
  <c r="E108" i="36"/>
  <c r="E110" i="36" s="1"/>
  <c r="D108" i="36"/>
  <c r="D110" i="36" s="1"/>
  <c r="H87" i="36"/>
  <c r="H89" i="36" s="1"/>
  <c r="G87" i="36"/>
  <c r="G89" i="36" s="1"/>
  <c r="F87" i="36"/>
  <c r="F89" i="36" s="1"/>
  <c r="E87" i="36"/>
  <c r="E89" i="36" s="1"/>
  <c r="D87" i="36"/>
  <c r="D89" i="36" s="1"/>
  <c r="H66" i="36"/>
  <c r="H68" i="36" s="1"/>
  <c r="G66" i="36"/>
  <c r="G68" i="36" s="1"/>
  <c r="F66" i="36"/>
  <c r="F68" i="36" s="1"/>
  <c r="E66" i="36"/>
  <c r="E68" i="36" s="1"/>
  <c r="D66" i="36"/>
  <c r="D68" i="36" s="1"/>
  <c r="G20" i="36"/>
  <c r="G15" i="36"/>
  <c r="G13" i="36"/>
  <c r="G11" i="36"/>
  <c r="C5" i="36"/>
  <c r="F184" i="36" l="1"/>
  <c r="F192" i="36"/>
  <c r="F193" i="36"/>
  <c r="F194" i="36"/>
  <c r="F156" i="36"/>
  <c r="F168" i="36"/>
  <c r="F169" i="36"/>
  <c r="F189" i="36"/>
  <c r="F165" i="36"/>
  <c r="F201" i="36"/>
  <c r="F181" i="36"/>
  <c r="F183" i="36"/>
  <c r="E90" i="36"/>
  <c r="E91" i="36" s="1"/>
  <c r="E92" i="36" s="1"/>
  <c r="G69" i="36"/>
  <c r="G70" i="36" s="1"/>
  <c r="C174" i="36" s="1"/>
  <c r="E69" i="36"/>
  <c r="E70" i="36" s="1"/>
  <c r="E71" i="36" s="1"/>
  <c r="F159" i="36"/>
  <c r="F167" i="36"/>
  <c r="F174" i="36"/>
  <c r="F182" i="36"/>
  <c r="F196" i="36"/>
  <c r="F202" i="36"/>
  <c r="F111" i="36"/>
  <c r="F112" i="36" s="1"/>
  <c r="F113" i="36" s="1"/>
  <c r="F160" i="36"/>
  <c r="F177" i="36"/>
  <c r="F200" i="36"/>
  <c r="F207" i="36"/>
  <c r="F158" i="36"/>
  <c r="H132" i="36"/>
  <c r="H133" i="36" s="1"/>
  <c r="H134" i="36" s="1"/>
  <c r="E132" i="36"/>
  <c r="E133" i="36" s="1"/>
  <c r="E134" i="36" s="1"/>
  <c r="F132" i="36"/>
  <c r="F133" i="36" s="1"/>
  <c r="F134" i="36" s="1"/>
  <c r="G132" i="36"/>
  <c r="G133" i="36" s="1"/>
  <c r="G134" i="36" s="1"/>
  <c r="E111" i="36"/>
  <c r="E112" i="36" s="1"/>
  <c r="E113" i="36" s="1"/>
  <c r="G90" i="36"/>
  <c r="G91" i="36" s="1"/>
  <c r="C181" i="36" s="1"/>
  <c r="H90" i="36"/>
  <c r="H91" i="36" s="1"/>
  <c r="H92" i="36" s="1"/>
  <c r="F90" i="36"/>
  <c r="F91" i="36" s="1"/>
  <c r="F92" i="36" s="1"/>
  <c r="H69" i="36"/>
  <c r="H70" i="36" s="1"/>
  <c r="G111" i="36"/>
  <c r="G112" i="36" s="1"/>
  <c r="F69" i="36"/>
  <c r="F70" i="36" s="1"/>
  <c r="H111" i="36"/>
  <c r="H112" i="36" s="1"/>
  <c r="H113" i="36" s="1"/>
  <c r="F157" i="36"/>
  <c r="F166" i="36"/>
  <c r="F175" i="36"/>
  <c r="F190" i="36"/>
  <c r="G92" i="36" l="1"/>
  <c r="G71" i="36"/>
  <c r="C156" i="36"/>
  <c r="C200" i="36"/>
  <c r="C189" i="36"/>
  <c r="G113" i="36"/>
  <c r="F71" i="36"/>
  <c r="C165" i="36"/>
  <c r="C207" i="36"/>
  <c r="H7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24" i="34" l="1"/>
  <c r="C189" i="34"/>
  <c r="G103" i="34"/>
  <c r="C180"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<sst xmlns="http://schemas.openxmlformats.org/spreadsheetml/2006/main" count="2467" uniqueCount="761">
  <si>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</si>
  <si>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</si>
  <si>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</si>
  <si>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</si>
  <si>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</si>
  <si>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</si>
  <si>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</si>
  <si>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</si>
  <si>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</si>
  <si>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</si>
  <si>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</si>
  <si>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</si>
  <si>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</si>
  <si>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</si>
  <si>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</si>
  <si>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</si>
  <si>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</si>
  <si>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</si>
  <si>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</si>
  <si>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</si>
  <si>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</si>
  <si>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</si>
  <si>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</si>
  <si>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</si>
  <si>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</si>
  <si>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</si>
  <si>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</si>
  <si>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</si>
  <si>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</si>
  <si>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</si>
  <si>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</si>
  <si>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</si>
  <si>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</si>
  <si>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</si>
  <si>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</si>
  <si>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</si>
  <si>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</si>
  <si>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</si>
  <si>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</si>
  <si>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</si>
  <si>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</si>
  <si>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</si>
  <si>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</si>
  <si>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</si>
  <si>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</si>
  <si>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</si>
  <si>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</si>
  <si>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</si>
  <si>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</si>
  <si>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</si>
  <si>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</si>
  <si>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</si>
  <si>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</si>
  <si>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</si>
  <si>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</si>
  <si>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</si>
  <si>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</si>
  <si>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</si>
  <si>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</si>
  <si>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</si>
  <si>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</si>
  <si>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</si>
  <si>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</si>
  <si>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</si>
  <si>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</si>
  <si>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</si>
  <si>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</si>
  <si>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</si>
  <si>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</si>
  <si>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</si>
  <si>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</si>
  <si>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</si>
  <si>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</si>
  <si>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</si>
  <si>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</si>
  <si>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</si>
  <si>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</si>
  <si>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</si>
  <si>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</si>
  <si>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</si>
  <si>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</si>
  <si>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</si>
  <si>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</si>
  <si>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</si>
  <si>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</si>
  <si>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</si>
  <si>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</si>
  <si>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</si>
  <si>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</si>
  <si>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</si>
  <si>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</si>
  <si>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</si>
  <si>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</si>
  <si>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</si>
  <si>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</si>
  <si>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</si>
  <si>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</si>
  <si>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</si>
  <si>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</si>
  <si>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</si>
  <si>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</si>
  <si>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</si>
  <si>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</si>
  <si>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</si>
  <si>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</si>
  <si>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</si>
  <si>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</si>
  <si>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</si>
  <si>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</si>
  <si>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</si>
  <si>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</si>
  <si>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</si>
  <si>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</si>
  <si>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</si>
  <si>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</si>
  <si>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</si>
  <si>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</si>
  <si>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</si>
  <si>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</si>
  <si>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</si>
  <si>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</si>
  <si>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</si>
  <si>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</si>
  <si>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</si>
  <si>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</si>
  <si>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</si>
  <si>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</si>
  <si>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</si>
  <si>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</si>
  <si>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</si>
  <si>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</si>
  <si>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</si>
  <si>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</si>
  <si>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</si>
  <si>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</si>
  <si>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</si>
  <si>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</si>
  <si>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</si>
  <si>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</si>
  <si>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</si>
  <si>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</si>
  <si>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</si>
  <si>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</si>
  <si>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</si>
  <si>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</si>
  <si>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</si>
  <si>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</si>
  <si>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</si>
  <si>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</si>
  <si>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</si>
  <si>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</si>
  <si>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</si>
  <si>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</si>
  <si>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</si>
  <si>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</si>
  <si>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</si>
  <si>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</si>
  <si>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</si>
  <si>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</si>
  <si>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</si>
  <si>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</si>
  <si>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</si>
  <si>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</si>
  <si>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</si>
  <si>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</si>
  <si>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</si>
  <si>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</si>
  <si>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</si>
  <si>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</si>
  <si>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</si>
  <si>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</si>
  <si>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</si>
  <si>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</si>
  <si>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</si>
  <si>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</si>
  <si>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</si>
  <si>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</si>
  <si>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</si>
  <si>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</si>
  <si>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</si>
  <si>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</si>
  <si>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</si>
  <si>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</si>
  <si>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</si>
  <si>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</si>
  <si>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</si>
  <si>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</si>
  <si>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</si>
  <si>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</si>
  <si>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</si>
  <si>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</si>
  <si>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</si>
  <si>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</si>
  <si>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</si>
  <si>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</si>
  <si>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</si>
  <si>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</si>
  <si>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</si>
  <si>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</si>
  <si>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</si>
  <si>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</si>
  <si>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</si>
  <si>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</si>
  <si>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</si>
  <si>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</si>
  <si>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</si>
  <si>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</si>
  <si>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</si>
  <si>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</si>
  <si>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</si>
  <si>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</si>
  <si>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</si>
  <si>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</si>
  <si>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</si>
  <si>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</si>
  <si>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</si>
  <si>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</si>
  <si>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</si>
  <si>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</si>
  <si>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</si>
  <si>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</si>
  <si>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</si>
  <si>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</si>
  <si>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</si>
  <si>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</si>
  <si>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</si>
  <si>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</si>
  <si>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</si>
  <si>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</si>
  <si>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</si>
  <si>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</si>
  <si>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</si>
  <si>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</si>
  <si>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</si>
  <si>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</si>
  <si>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</si>
  <si>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</si>
  <si>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</si>
  <si>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</si>
  <si>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</si>
  <si>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</si>
  <si>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</si>
  <si>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</si>
  <si>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</si>
  <si>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</si>
  <si>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</si>
  <si>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</si>
  <si>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</si>
  <si>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</si>
  <si>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</si>
  <si>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</si>
  <si>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</si>
  <si>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</si>
  <si>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</si>
  <si>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</si>
  <si>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</si>
  <si>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</si>
  <si>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</si>
  <si>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</si>
  <si>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</si>
  <si>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</si>
  <si>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</si>
  <si>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</si>
  <si>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</si>
  <si>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</si>
  <si>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</si>
  <si>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</si>
  <si>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</si>
  <si>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</si>
  <si>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</si>
  <si>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</si>
  <si>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</si>
  <si>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</si>
  <si>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</si>
  <si>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</si>
  <si>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</si>
  <si>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</si>
  <si>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</si>
  <si>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</si>
  <si>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</si>
  <si>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</si>
  <si>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</si>
  <si>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</si>
  <si>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</si>
  <si>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</si>
  <si>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</si>
  <si>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</si>
  <si>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</si>
  <si>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</si>
  <si>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</si>
  <si>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</si>
  <si>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</si>
  <si>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</si>
  <si>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</si>
  <si>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</si>
  <si>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</si>
  <si>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</si>
  <si>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</si>
  <si>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</si>
  <si>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</si>
  <si>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</si>
  <si>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</si>
  <si>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</si>
  <si>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</si>
  <si>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</si>
  <si>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</si>
  <si>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</si>
  <si>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</si>
  <si>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</si>
  <si>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</si>
  <si>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</si>
  <si>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</si>
  <si>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</si>
  <si>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</si>
  <si>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</si>
  <si>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</si>
  <si>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</si>
  <si>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</si>
  <si>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</si>
  <si>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</si>
  <si>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</si>
  <si>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</si>
  <si>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</si>
  <si>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</si>
  <si>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</si>
  <si>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</si>
  <si>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</si>
  <si>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</si>
  <si>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</si>
  <si>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</si>
  <si>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</si>
  <si>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</si>
  <si>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</si>
  <si>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</si>
  <si>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</si>
  <si>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</si>
  <si>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</si>
  <si>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</si>
  <si>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</si>
  <si>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</si>
  <si>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</si>
  <si>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</si>
  <si>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</si>
  <si>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</si>
  <si>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</si>
  <si>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</si>
  <si>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</si>
  <si>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</si>
  <si>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</si>
  <si>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</si>
  <si>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</si>
  <si>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</si>
  <si>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</si>
  <si>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</si>
  <si>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</si>
  <si>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</si>
  <si>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</si>
  <si>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</si>
  <si>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</si>
  <si>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</si>
  <si>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</si>
  <si>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</si>
  <si>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</si>
  <si>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</si>
  <si>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</si>
  <si>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</si>
  <si>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</si>
  <si>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</si>
  <si>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</si>
  <si>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</si>
  <si>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</si>
  <si>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</si>
  <si>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</si>
  <si>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</si>
  <si>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</si>
  <si>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</si>
  <si>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</si>
  <si>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</si>
  <si>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</si>
  <si>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</si>
  <si>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</si>
  <si>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</si>
  <si>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</si>
  <si>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</si>
  <si>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</si>
  <si>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</si>
  <si>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</si>
  <si>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</si>
  <si>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</si>
  <si>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</si>
  <si>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</si>
  <si>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</si>
  <si>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</si>
  <si>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</si>
  <si>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</si>
  <si>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</si>
  <si>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</si>
  <si>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</si>
  <si>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</si>
  <si>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</si>
  <si>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</si>
  <si>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</si>
  <si>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</si>
  <si>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</si>
  <si>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</si>
  <si>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</si>
  <si>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</si>
  <si>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</si>
  <si>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</si>
  <si>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</si>
  <si>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</si>
  <si>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</si>
  <si>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</si>
  <si>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</si>
  <si>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</si>
  <si>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</si>
  <si>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</si>
  <si>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</si>
  <si>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</si>
  <si>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</si>
  <si>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</si>
  <si>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</si>
  <si>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</si>
  <si>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</si>
  <si>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</si>
  <si>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</si>
  <si>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</si>
  <si>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</si>
  <si>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</si>
  <si>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</si>
  <si>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</si>
  <si>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</si>
  <si>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</si>
  <si>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</si>
  <si>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</si>
  <si>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</si>
  <si>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</si>
  <si>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</si>
  <si>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</si>
  <si>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</si>
  <si>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</si>
  <si>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</si>
  <si>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</si>
  <si>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</si>
  <si>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</si>
  <si>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</si>
  <si>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</si>
  <si>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</si>
  <si>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</si>
  <si>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</si>
  <si>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</si>
  <si>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</si>
  <si>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</si>
  <si>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</si>
  <si>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</si>
  <si>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</si>
  <si>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</si>
  <si>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</si>
  <si>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</si>
  <si>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</si>
  <si>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</si>
  <si>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</si>
  <si>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</si>
  <si>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</si>
  <si>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</si>
  <si>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</si>
  <si>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</si>
  <si>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</si>
  <si>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</si>
  <si>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</si>
  <si>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</si>
  <si>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</si>
  <si>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</si>
  <si>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</si>
  <si>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</si>
  <si>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</si>
  <si>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</si>
  <si>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</si>
  <si>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</si>
  <si>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</si>
  <si>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</si>
  <si>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</si>
  <si>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</si>
  <si>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</si>
  <si>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</si>
  <si>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</si>
  <si>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</si>
  <si>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</si>
  <si>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</si>
  <si>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</si>
  <si>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</si>
  <si>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</si>
  <si>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</si>
  <si>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</si>
  <si>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</si>
  <si>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</si>
  <si>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</si>
  <si>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</si>
  <si>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</si>
  <si>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</si>
  <si>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</si>
  <si>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</si>
  <si>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</si>
  <si>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</si>
  <si>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</si>
  <si>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</si>
  <si>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</si>
  <si>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</si>
  <si>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</si>
  <si>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</si>
  <si>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</si>
  <si>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</si>
  <si>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</si>
  <si>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</si>
  <si>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</si>
  <si>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</si>
  <si>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</si>
  <si>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</si>
  <si>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</si>
  <si>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</si>
  <si>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</si>
  <si>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</si>
  <si>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</si>
  <si>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</si>
  <si>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</si>
  <si>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</si>
  <si>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</si>
  <si>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</si>
  <si>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</si>
  <si>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</si>
  <si>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</si>
  <si>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</si>
  <si>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</si>
  <si>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</si>
  <si>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</si>
  <si>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</si>
  <si>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</si>
  <si>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</si>
  <si>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</si>
  <si>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</si>
  <si>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</si>
  <si>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</si>
  <si>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</si>
  <si>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</si>
  <si>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</si>
  <si>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</si>
  <si>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</si>
  <si>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</si>
  <si>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</si>
  <si>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</si>
  <si>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</si>
  <si>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</si>
  <si>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</si>
  <si>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</si>
  <si>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</si>
  <si>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</si>
  <si>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</si>
  <si>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</si>
  <si>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</si>
  <si>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</si>
  <si>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</si>
  <si>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</si>
  <si>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</si>
  <si>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</si>
  <si>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</si>
  <si>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</si>
  <si>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</si>
  <si>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</si>
  <si>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</si>
  <si>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</si>
  <si>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</si>
  <si>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</si>
  <si>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Prior Authorization (PA) means a review process that requires the provider or practitioner to make a formal medical necessity request to the Plan prior to the service being rendered in order for the service to be eligible for reimbursement. Upon receipt, the prior authorization request is screened for eligibility and benefit coverage, and the clinical information submitted is assessed for medical necessity and appropriateness of the health care services proposed, including the setting in which the proposed care will take place, according to the Plan’s Medical Necessity criteria or guidelines for the requested service. The Prior Authorization and Pre-Certification process requires that the provider or practitioner make a formal request to the plan prior to services being rendered. Upon receipt, the prior authorization request is screened for eligibility, benefit coverage, and assessed for medical necessity and appropriateness of the health services proposed, including the setting in which the proposed care will take place. Prior Authorization and/or Pre-Certification is required for all non-emergent and non-urgent inpatient admissions except for normal newborn deliveries.
Peach State’s Medical Director and Vice President of Medical Management review Prior Authorization requirements regularly, in conjunction with Centene Corporate Medical Management, to determine if any services should be added or removed from the list of Prior Authorization.  Such decisions will be based on Peach State program requirements to meet Federal or State regulatory requirements.  Practitioners will be appropriately notified when such modification occur.  
Peach State and Network Providers (except Pharmacy Providers) use DCH’s central Prior Authorization Portal for communicating Prior Authorization and Pre-Certification requests and their disposition, as applicable.
Level I review is conducted on covered medical benefits by a utilization review nurse or other qualified health professional who has been appropriately trained in the principles, procedures, and standards of utilization and medical necessity review.
Level II review is conducted on a case-by-case basis by an appropriately licensed practitioner or other health care professional as appropriate.
All Level II reviews shall be conducted with consideration given to continuity of care, individual member needs at the time of the request and the local delivery system available for care
Upon any Adverse Benefit Determination for medical or behavioral health services a written notification, at a minimum, will be communicated to the member and treating / attending practitioner. Adverse determinations include both medical necessity and benefit denials. All Adverse Benefit Determinations meet state contract and Code of Federal Regulations (CFR) requirements.
Source: GA.UM.01 UM Program Description</t>
  </si>
  <si>
    <t>Same as M/S</t>
  </si>
  <si>
    <t>Same as Inpatient</t>
  </si>
  <si>
    <t>N/A</t>
  </si>
  <si>
    <t>No instances of non-compliance were identified.</t>
  </si>
  <si>
    <t>Peach State utilizes InterQual criteria for all inpatient M/S benefits for which they are available. InterQual criteria are nationally recognized, evidence-based standards of care and include input from recognized medical experts. 
The Plan also uses InterQual’s Level of Care and Care Planning Criteria for Subacute/SNF and Residential/PRTF.   
Peach State also utilizes medical and behavioral health policies and State of Georgia and/or Regulatory guidelines, as applicable. 
UM criteria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t>
  </si>
  <si>
    <t xml:space="preserve">The Plan uses InterQual’s Level of Care and Care Planning Criteria for Home Care, Durable Medical Equipment, Outpatient Therapy, Procedures.  
Peach State also utilizes medical policies and State of Georgia and/or Regulatory guidelines, as applicable. </t>
  </si>
  <si>
    <t>PA Clinical Care Guidelines are applied as part of the PA process described in row 1 above. Therefore the data cited for PA denial rates, Inter-rater reliability scores for PA reviewers, and Audit Scores are also applicable to this row. No additional analyses are performed for Clinical Care Guidelines.</t>
  </si>
  <si>
    <t xml:space="preserve">The plan utilizes clinical policies in the review of procedures (pain management, breast reduction) and some DME (wheelchairs, oxygen). </t>
  </si>
  <si>
    <t xml:space="preserve">The plan utilizes a specific medical policy for the review of ABA services developed in accordance with the DCH Manual.  </t>
  </si>
  <si>
    <t>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t>
  </si>
  <si>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t>
  </si>
  <si>
    <t>The Plan uses InterQual’s Level of Care and Care Planning Criteria for Home Care, Durable Medical Equipment, Outpatient Therapy, Procedures.  Peach State also utilizes medical and behavioral health policies and State of Georgia and/or Regulatory guidelines, as applicable. UM criteria and the policies for application are reviewed at least annually and updated as appropriate.</t>
  </si>
  <si>
    <t>The plan utilizes clinical policies in the review of procedures (pain management, breast reduction) and some DME (wheelchairs, oxygen).</t>
  </si>
  <si>
    <t xml:space="preserve"> SCOPE &amp; PROCESS FLOW
Formulary Design is the process the plan uses to develop the approved list of drugs covered under the pharmacy benefit plan and to assign such drugs to the formulary, also referred to as the Preferred Drug List (PDL). Drugs that are not on the formulary may be covered on an exception basis if they are not excluded and if medical necessity can be established based on plan-approved prior authorization criteria or applicable regulations.
FORMULARY DESIGN PROCESS
• The Clinical Pharmacy Advisory Committee (CPAC) reviews all newly approved drugs and newly-approved indications and dosage forms for formulary status and recommendations for utilization management. CPAC approves the final version of the drug monograph, prior authorization criteria (if any), and related documents.
• The CPAC documents are presented to the health plan Pharmacy &amp; Therapeutics (P&amp;T) committee and the Corporate P&amp;T committee. The P&amp;T Committees are tasked to maintain and approve recommended changes to the formulary, drug prior authorization guidelines, and any programs/procedures that affect the utilization of drugs. P&amp;T committee membership consists of internal and external actively practicing physicians and pharmacists. For formulary decisions on drugs used to treat mental health or substance use disorders, the P&amp;T Committee incorporates input from appropriate specialists (e.g., psychiatrists, addiction specialists) who have knowledge and/or experience in treating patients with the specific disease state.  Live health plan and Corporate P&amp;T meetings are held on a quarterly basis and evaluate drugs on clinical merit only. First the health plan P&amp;T committee reviews the CPAC recommendation, then the Corporate P&amp;T committee reviews the recommendation approved by the health plan P&amp;T committee and CPAC and makes a final clinical decision.
• The Strategy Development Committee (SDC) reviews the clinical decision and evaluates financial and operational impacts to make final determinations for formulary placement. 
• Finally, this final formulary placement decision is reviewed by the health plan P&amp;T committee to confirm alignment with clinical decisions.
• If a participating provider believes that a certain medication should be added to the formulary, then the physician can follow the formulary change request policy. The drug is then evaluated through the standard review process
FACTORS CONSIDERED
Determinations of preferred status start with a clinical determination of efficacy by the Pharmacy and Therapeutics (P&amp;T) Committee, including a review of potential for inappropriate use by the Clinical Pharmacy Advisory Committee (CPAC) and an economic evaluation by the Strategy Development Committee (SDC). The P&amp;T Committee provides clinical determination of efficacy for formulary placement based on the following factors:
1. Clinical Efficacy
2. Safety
3. Comparable long-term outcomes
4. Comparable populations
5. Ease of use/ease of compliance
The P&amp;T Committee works in coordination with the Strategy Development Committee (SDC) who make Preferred Drug List (PDL) decisions through financial analyses that are consistent with Centene P&amp;T clinical decisions and state-specific regulatory requirements. The SDC manages drug cost using a multi-disciplinary standardized approach to identify, develop, and implement long- and short-term strategies in support of health plan financial and other business objectives. Data and analytics optimize decision-making.
EVIDENTIARY STANDARDS
The evidentiary standards applied by the P&amp;T Committee are as follows:
1. Clinical Efficacy (Points: 0-50; 0-9; 0-9 as follows)
i. Based on the available peer-reviewed, published literature and clinical judgment, clinical efficacy is determined by examining the efficacy of the primary and secondary outcomes of the pivotal clinical trials, and the number of non-responders and the number of patients who withdrew from the trial due to a lack of efficacy.  Based on this evaluation, the drug is designated as one of the following with points awarded as follows: “Clearly superior” (41-50 points), “Slightly superior” (31-40 points), “Equal to” (21-30), “Slightly inferior” (11-20) or “Clearly inferior” (0-10).
ii. Quality of studies supporting clinical efficacy. The following factors are considered, and points are awarded as follows:
1) The number of peer-reviewed pivotal studies (0 trials-0 points, 1 trial-1 point, 2 or more trials-2 points)
2) Consistency of study results 
3) Presence of active comparator(s)
4) Method of randomization 
5) Trial design (e.g., double-blind, placebo-controlled, multi-center)
6) Description of withdrawals and dropouts
7) Determination of study design as optimal 
8) Measurement of clinically meaningful endpoints
9) Reporting of clinically meaningful endpoints
iii. For 1 to 9, one point is awarded if more than 66% of the studies meet the criteria, or 0 points otherwise.
2. Safety (Points: 0-8; 0-4 as follows)
i. The drug is deemed “Superior,” “Equal,” or “Inferior” based on the absolute number and frequency of adverse reactions, contraindications and black box warnings compared to the comparator drug and the drug is awarded a score between 0 and 8 points, with 8 representing more safety than the comparator drugs.
ii. The drug is deemed “Superior,” “Equal,” or “Inferior” based on the absolute number, frequency and severity of drug-drug interactions compared to the comparator drug and the drug is awarded a score between 0 and 4 points, with 4 representing more safety than the comparator drugs.
3. Comparable long-term outcomes (Points: 0-6)
i. The drug is deemed “Superior,” “Equal,” or “Inferior” based on the availability of long-term outcome data of the drug versus the comparator with a score awarded between 0 and 6 points, with 6 representing greater availability of such data.
4. Comparable populations (Points: 0-6)
i. The drug is deemed “Superior,” “Equal,” or “Inferior” based on FDA approved indications or well supported off-label indications, age, race, disease sub-state(s), co-morbid condition(s), functional status, medications tried and failed, hepatic or renal insufficiency.  The drug is awarded a score of 0 to 6, with 6 representing a larger applicable patient population for the same indication for the drug against the comparator.
5. Ease of use/ease of compliance (Points: 0-4)
i. The drug is deemed “Superior,” “Equal,” or “Inferior” based on dosing frequency, route of administration or lab work associated with the drug.  The drug is awarded a score of 0 to 4, with 4 representing more convenient use of the drug leading to possibly better compliance compared to the comparator.  
The scoring system yields a range of scores as follows:
• 78-100, which means that the drug presents significant advantages over current therapies
• 65-77, which means that the drug presents modest benefits over current therapies
• 46-64, which means that use of the drug anticipates equal therapeutic outcomes
• 29-45, which means that the drug may be used under unique circumstances
0-28, which means that use of the drug anticipates inferior therapeutic outcomes
Clinical Sources: Prescribing information, Phase II or III published trial results, national professional membership society treatment guidelines
SDC evaluates whether savings can be achieved through differential assignment to preferred and non-preferred formulary tiers, once the P&amp;T Committee determines a drug’ clinical appropriateness on the formulary.  Cost analyses are not absolute values but are relative comparisons between therapeutic alternatives.
Cost sources: proprietary manufacturer rebate negotiation, Centene claims data, MediSpan cost data</t>
  </si>
  <si>
    <t xml:space="preserve">No instances of non-compliance were identified. </t>
  </si>
  <si>
    <t>SCOPE &amp; PROCESS FLOW
Quantity Limits (QL) are a type of automated utilization management which uses claim configuration with the intent to safeguard members by ensuring formulary medications are dispensed within FDA labeled dosing or national treatment guidelines. Limitations may be based on daily dosage and restrict the number of doses per day, or the quantity dispensed for a month’s supply. For example, some long-acting medications are effective for 24 hours and would have a limit of one tablet/capsule per day. Quantity Limits are reviewed and approved by the Pharmacy &amp; Therapeutics (P&amp;T) Committee prior to implementation. Exceptions based on medical necessity can be requested through the Prior Authorization process and will be reviewed using clinical policy (CP.PMN.59 Quantity Limit Overrides).
FACTORS CONSIDERED
Quantity Limits are deemed necessary where:
1) The FDA drug monograph lists recommended dosages based on submitted clinical trials which showed efficacy, as well as potential for negative therapeutic outcomes when taken over a recommended maximum dose.
2) National Treatment Guidelines outline recommended dosages
EVIDENTIARY STANDARDS AND SOURCES
The evidentiary standards applied by the P&amp;T Committee are as follows:
(1) FDA Drug Monograph suggested dosage and maximum dosage
(a) Evidentiary standard: drug dosages determined to yield clinically effective or superior therapeutic outcomes under the FDA New Drug Application approval process.
(b) Sources: Drug Package Insert; Clinical Pharmacology; FDA Label database
(2) Treatment guidelines outlining maximum dosages
(a) Evidentiary standard: a treatment guideline exists to indicate a first-line treatment, including dosages, to the drug under consideration that is clinically acceptable for the indication.
(b) Sources: national treatment guidelines (ex. 2020 Asthma Management Guidelines: Stepwise Approach for Management of Asthma in Individuals Ages 12 Years and Older)</t>
  </si>
  <si>
    <t>SCOPE &amp; PROCESS FLOW
Step Therapy (ST) includes coverage determinations that can be made appropriately through auto-adjudication and determinations that require manual authorizations pursuant to clinical review. ST criteria require information that are retrievable by the pharmacy claims adjudication system. Such information typically include: drug use history, and age. The process for creating an ST policy is the same as the process for creating a PA policy.
Any claim that gets rejected at point of service pursuant to a ST requirement would turn into a PA and be processed as such.
FACTORS CONSIDERED
Step therapy is required for a drug where:
1) Equal clinical therapeutic outcomes are anticipated between the requested product and the redirected product, and 
2) Treatment guidelines support the redirected product as the first-line treatment option
EVIDENTIARY STANDARDS AND SOURCES
The evidentiary standards applied by the P&amp;T Committee are as follows:
(1) Equivalence of clinical therapeutic outcomes
(a) Evidentiary standard: drugs determined to yield equal or superior therapeutic outcomes under the CPAC scoring system* are determined to provide equivalent clinical therapeutic outcomes
(b) Sources: CPAC scoring sheet
*see full description of the factors, sources, and evidentiary standards for the CPAC scoring system in the Formulary Design NQTL4 analysis
(2) Treatment guidelines support the redirected product as the first-line treatment option
(a) Evidentiary standard: a treatment guideline exists to indicate a first-line treatment alternative to the drug under consideration that is clinically acceptable for the indication. If there are multiple choices for a first line agent and some agents are not covered by the plan formulary, the first-line agent will be selected from the agents that are preferred on the formulary.
(b) Sources: national treatment guidelines</t>
  </si>
  <si>
    <t>SCOPE &amp; PROCESS FLOW
Off-label drug use is the utilization of an FDA-approved drug for uses other than those listed in the FDA-approved labeling or in treatment regimens or populations that are not included in approved labeling. Off-Label Drug Uses can be considered for medical necessity on a case-by-case basis pursuant to a Prior Authorization request.
The Off-Label Use policy and the process for updating the policy is the same as for Prior Authorization in Formulary Design. Any drug requiring Prior Authorization which during the review is identified as being used in an off-label manner (example diagnosis, dose, or age) would then be required to meet the medical necessity policy criteria for approval. 
FACTORS CONSIDERED
Off-label Use consideration should be deemed safe and effective for the proposed use based on supportive clinical evidence in peer-reviewed medical publications.
EVIDENTIARY STANDARDS AND SOURCES
a) The requested off-label use is supported by The National Comprehensive Cancer Network (NCCN) Drug Information;
b) Evidence from at least two high-quality, published studies in reputable peer-reviewed journals or evidence-based clinical practice guidelines that provide all of the following (i – iv):
I. Adequate representation of the member’s clinical characteristics, age, and diagnosis for the off-label use; 
II. Adequate representation of the prescribed drug regimen for the off-label use; 
III. Clinically meaningful outcomes as a result of the off-label drug therapy in question; and
IV. Appropriate experimental design and method to address research questions (see Appendix E for additional information);
c) The requested off-label use is supported by Micromedex DrugDex® with strength of recommendation Class I or IIa;</t>
  </si>
  <si>
    <t xml:space="preserve">Potential for off-label use is one factor that is considered for a variety of NQTL types, including Prior Authorization, Formulary Design, and Medical Necessity, but is not applied in isolation for any of those NQTL types and does not function as an NQTL on its own.
Authorization requests for off-label uses are not specifically tracked or flagged in the data system as a distinct type of authorization request, so no quantitative analysis of these approvals/denials is possible. IRR processes are also not possible because these requests are essentially ad hoc by nature. However, quality control is maintained by reviewing and updating the off-label policy (CP.PMN.53 Off-Label Use) on an annual basis, and staff are educated with regard to any changes.
</t>
  </si>
  <si>
    <t>SCOPE &amp; PROCESS FLOW
Clinical efficacy is a factor that is considered for determinations of whether to apply various forms of utilization management to a drug, including prior authorization and step therapy.
Clinical Efficacy, or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FACTORS CONSIDERED
Clinical efficacy is reviewed as part of the process for developing PA (NQTL 1a) and ST (NQTL 4) policies. Please see the process discussions in those sections for further details.
EVIDENTIARY STANDARDS
Centene develops all medical necessity criteria and clinical policies for M/S and MH/SUD prescription drugs.
Process for evaluating clinical efficacy:
Clinical efficacy is reviewed as part of the process for developing PA (NQTL 1a) and ST (NQTL 4) policies. Please see the process discussions in those sections for further details.</t>
  </si>
  <si>
    <t>Clinical efficacy is one factor that is considered for a variety of NQTL types, including Prior Authorization, Step Therapy, and Formulary Design, but is not applied in isolation for any of those NQTL types and does not function as an NQTL on its own. Authorization reviews also do not evaluate the clinical efficacy of the drug independent of other factors that contribute to the medical policy. Thus no quantitative analysis of the design or application of this factor is possible. However, qualitative oversight processes are described in the PA , ST, and FD NQTL analyses.</t>
  </si>
  <si>
    <t>Same as IP, with the addition of the following definitions
Definitions:
Primary Care Provider (PCP) is a licensed medical doctor (MD) or doctor of osteopathy (DO) or certain licensed medical practitioners who, within the scope of practice and in accordance with State certification/licensure requirements, standards, and practices, is responsible for providing all required Primary Care services to members. A PCP shall include general/family practitioners, pediatricians, internist, physician assistants, CNMs or NP-Cs, and psychiatrist who agree to serve as PCPs for members who have a primary diagnosis of a Severe Persistent Mental Illness (SPMI). 
Ancillary Providers are defined as including: 
• Durable Medical Equipment (DME)
• Home Health
• Home Infusion
• Hospice
• Dialysis
• Laboratory
• Orthotics and Prosthetics
• Urgent Care
• Sleep Center
• Rehabilitation (PT, OT, SLP)
• Skilled Nursing Facility (SNF)
• Outpatient Surgery Centers
• Audiology</t>
  </si>
  <si>
    <t xml:space="preserve">Same as IP, with the addition of the following definition
M/S 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Behavioral Health Specialist include Psychiatrist, Psychologist, Licensed Social Worker (LCSW), Licensed Professional Counselor (LPC), Licensed Marriage and Family Therapist (LMFT). 
Per Medicaid contract requirements, Peach State must admit the following behavioral health provider types that agree to the CMOs terms and rates:
• Tier 1: Comprehensive Providers (CCP) 
• Tier 2: Community Medicaid Providers (CMP)
• Specialty Providers: 1. Intensive Family Intervention 2. Certified Peer Specialist    3.  Care Management Entities who will provide intensive customized, complex Care Coordination for children, youth, and young adults who have mental illness, serious emotional disturbance (or similar diagnosis) and their families        4. Assertive Community Treatment for adults with SPMI
All other admission standards and factors are the same as medical surgical standards </t>
  </si>
  <si>
    <t xml:space="preserve">N/A – All Emergency Service Providers offer both medical/Surgical and behavioral health services and are not limited when services are emergent in nature </t>
  </si>
  <si>
    <t xml:space="preserve">N/A – all network pharmacies providers both Medical/Surgical and Mental Health/Substance Use Disorder drugs are not limited </t>
  </si>
  <si>
    <t xml:space="preserve">GA.CONT.11 – Network Selection and Retention
GA.CONT.07 – Provider Recruitment Committee
GA.CONT.10 – Evaluation of Provider Availability 
GA.CONT.16 – New Contract Network and Development Policy </t>
  </si>
  <si>
    <t xml:space="preserve">Provider reimbursement rates are offered at 100% of the state Medicaid fee schedule for nearly all contract offers and for nearly all services that are covered by the state fee schedule for the contracted service. Exceptions are made only in the following circumstances:
•  Close a Geo Access location or provider specialty gap when a limited number of providers are available to close the gap
• To ensure availability of a covered service when a limited number of providers are available that offer the cover service 
• Based on market rates in locations of high number of provider availability for covered services </t>
  </si>
  <si>
    <t xml:space="preserve">N/A – All Emergency Service Providers offer both medical/Surgical and behavioral health services and are not limited when services are emergent in nature  </t>
  </si>
  <si>
    <t>N/A – All Emergency Service Providers offer both medical/Surgical and behavioral health services and are not limited when services are emergent in nature</t>
  </si>
  <si>
    <t>N/A – all network pharmacies providers both Medical/Surgical and Mental Health/Substance Use Disorder drugs are not limited</t>
  </si>
  <si>
    <t xml:space="preserve">Standard Practitioner Provider Agreement Template </t>
  </si>
  <si>
    <t xml:space="preserve">GA.CONT.01 – Provision of Services by Out of Network/Out of State Non-Contracted Providers 
CC.UM.01.08 – Use of Out of Network Providers and Steerage </t>
  </si>
  <si>
    <t>The factors, sources, and evidentiary standards for OON provider access are the same for MH/SUD as for M/S benefits and are implemented by the same staff according to the same policies and procedures. Therefore, the Plan concludes that the OON provider access standards are comparable and no more stringent.</t>
  </si>
  <si>
    <t xml:space="preserve">If a provider is not willing to accept the applicable Medicaid fee schedule or insist on a SCA, UM will inform the out-of-network provider that a Single Case Agreement (SCA) process will be initiated.  If rates cannot be agreed upon, the authorization may be denied, and another provider may be found to serve the member.  The UM designee will work with the Network/Contracting department to arrange for the negotiation of a one-time contract, i.e., Single Case Agreement (SCA).
Rates and charges for out-of-network providers are based on the established Medicaid fee schedule. If the authorized service is not priced by Medicaid, then the contract negotiator will determine the following when negotiating the rate with the provider:
• Previously negotiated rate with the provider
• Previously negotiated rate with a similar provider
• Medicaid reimbursement for a similar service
• As a last option, the contract negotiator may propose a discount from provider’s bill charges.  
In cases where a member is scheduled to received care, is receiving care or has received care and the contract negotiator is not able to make contact with the provider at the providers location, after three attempts, the contract negotiator will communicate to the Medical Management representative that reimbursement shall be at the Peach State Noon-Par Rate/GA Medicaid Fee Schedule/DRG Rate and according to the provisions outlined in the Agreement between the Plan and the Department of Community Service. </t>
  </si>
  <si>
    <t>CC.UM.01.08 – Use of Out of Network Providers and Steerage 
GA.CONT.02 – Single Case Agreement (SCA)</t>
  </si>
  <si>
    <t>July 1, 2022-June 30, 2023</t>
  </si>
  <si>
    <t>SCOPE &amp; PROCESS FLOW
Prior authorization (PA) is applied to identified formulary drugs, formulary exceptions, and exceptions to step therapy and other utilization management policies to ensure that the prescription is medically necessary—i.e. reasonable, necessary, and/or appropriate, based on evidence-based clinical standards of care. 
Prior authorization is applied to coverage determinations for which manual review is appropriate (i.e. where auto-adjudication is not appropriate). Prior authorization criteria may require information retrievable from both the pharmacy claims adjudication system and the member’s medical charts.
Prior Authorization Review Process:
1. In order for a PA request to be covered, the prescriber must submit information consistent with the developed criteria to obtain approval for the medication. A form for submission of a PA request is posted on Peach State Health Plan web sites. Use of this form is not required to obtain approval, but the form is provided as guidance on the information that may be necessary to assure prompt determination of a PA request.   
2. Initial PA requests are reviewed by a Pharmacy Services Pharmacy Technician (PT) or a licensed Clinical Pharmacist. For requests that meet initial screening criteria, an authorization for approval is entered in the Pharmacy Benefit Manager (PBM) application and the prescriber notified that approval has been granted.
a. If the request does not contain sufficient information to make an informed decision, the reviewer notifies the prescriber and documents the request for additional information. The additional information notification outlines clinical information that is required for approval. 
b. If the additional information is not received within the timeframes established by National Committee for Quality Assurance  (NCQA) or the state, whichever requires the faster response time, a denial notification is processed in accordance with the process described above.
3. Standard and urgent PA requests are responded to within the applicable timeframe established by NCQA or the state, whichever requires the faster response time.  
a. For formulary exception requests, verbal notification of the determination for the exception request will be provided no later than 72 hours after the request is received or within 24 hours for urgent requests or when the enrollee is suffering from a serious health condition. A written response will be provided within 48 hours of the verbal notification.
4. When a request does not meet criteria, the request is forwarded to a licensed Clinical Pharmacist for a final determination. Clinical Pharmacists review all denials unless state law requires a physician or other practitioner’s review.  
5. In the event of a PA denial, the prescriber is faxed notification of the adverse determination, including the reason for the denial, along with a request for use of formulary alternatives (when appropriate). Pharmacy Services provides Peach State Health Plan, on a daily basis, a completed member denial letter for each denial processed.
6. The member denial letter is mailed to the member by Pharmacy Services within three (3) calendar days of making the final determination, not to exceed the timeframes established by NCQA or the state. Both the prescriber notification and the member denial letters include the reason for the denial and language notifying them of their rights to appeal the decision, including contact information at both the Peach State Health Plan and any applicable state agencies, if required.
The prescriber or the member may request reconsideration of any denial made by Pharmacy Services or the Peach State Health Plan Medical Director.
FACTORS CONSIDERED
Factors used to determine that prior authorization will apply to a drug are:
a) The abuse potential of the drug:
b) Whether a new to market molecular entity has been evaluated by the Pharmacy and Therapeutics (P&amp;T) Committee
c) The possibility for off-label use of the drug
d) Any safety or efficacy concerns
e) The place in therapy of the drug with respect to standard of care
Next, if at least one of these factors is met, and if there is an opportunity to manage cost, then Strategy Development Committee (SDC) evaluates whether utilization management goals can be met through formulary tiering and/or a Step Therapy (ST) policy. PA is generally the preferred strategy when the concerns identified according to the factors above are significant and/or where clinical review is likely to be necessary (as opposed to automated processes pursuant to ST).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and on instructions for applying the criteria.
EVIDENTIARY STANDARDS
a) The abuse potential of the drug:
• Evidentiary standard: abuse potential is determined by the Clinical Pharmacy Advisory Committee  (CPAC) based on euphoric potential identified in clinical trial results, or based on DEA designation as a controlled substance
• Sources: DEA scheduling, Phase III clinical trial results, package insert or manufacturer dossier
b) Whether a new to market molecular entity has been evaluated by the P&amp;T Committee
• Evidentiary standard: all new molecular entities are non-formulary until reviewed by the P&amp;T Committee. The Pipeline team tracks all drugs submitted to FDA for approval process and ensures that drugs in Part D protected classes are reviewed within 90 days, and that all other drugs are reviewed within 180 days.
• Sources: P&amp;T Committee review status 
c) The drug is commonly used off-label
• Evidentiary standard: common off-label use is identified when there are on-going clinical trials for other indications, when external specialists providing input to the P&amp;T Committee express high-likelihood of off-label use of the drug due to unavailability of effective therapies for related indications, when a drug is newly approved in a class that is commonly used for various other indications 
• Sources: treatment guidelines, specialist opinion, availability of peer-reviewed studies for other clinical indications for the drug, currently on-going clinical trials for other indications
d) Significant safety or efficacy concerns
• Evidentiary standard: as identified in the P&amp;T scoring sheet review, prescribing information, Phase III clinical trial results
• Sources: see P&amp;T scoring sheet
e) The drug is not a first-line agent under the prevailing standard of care
• Evidentiary standard: is the drug not a first-line agent
• Sources: treatment guidelines, specialist opinion, study design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</si>
  <si>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Auto approvals are implemented as per the State of Emergency directive due to COVID 19 waivers 1135, 1115(a).</t>
  </si>
  <si>
    <t>SCOPE &amp; PROCESS FLOW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The P&amp;T committee meets on a quarterly basis, wherein denial rates, and appeal rates, are reviewed. Where denial and/or appeal rates for a given drug are significant outliers, the P&amp;T Committee considers whether the medical policy may need improvement.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These committees are comprised of appropriate behavioral health practitioners, practicing psychiatrists, Medical Directors, appropriate medical professionals, and utilization management program staff. 
Our training and policies ensure appropriate utilization of medical necessity criteria and clinical policies for prescription drugs with annual Inter-rater reliability testing. All Utilization Managers applying MNC must pass this annual test. Coverage criteria are evidence-based, standards for medical necessity reviews. We review denial rates, appeal overturn rates and ensure the inter-rater reliability annually.
 FACTORS CONSIDERED
Centene develops all medical necessity criteria and clinical policies for M/S and MH/SUD prescription drugs.
i. Medical necessity clinical policies are created during and using the P&amp;T Committee review process outlined in detail under NQTL 4 section Formulary Design. 
ii. Process for creating a PA policy:
1) The need to create or revise a prior authorization policy is identified as part of the clinical evaluation process when a new drug is approved by the FDA, a new indication is given to a new dosage form of a drug, a new indication is given for a drug without a new dosage, clinically significant changes are needed due to updates to evidence-based national treatment guidelines or the publication of new study information, and/or there are updates to FDA-approved labeling.
2) When a new drug product or new indication is approved by the FDA, two clinical pharmacists are assigned to review the drug.  A clinical pharmacist will be assigned as the author to complete the new drug review is responsible for creating a PA policy.  The other pharmacist will serve as the primary reviewer to the author.  The author will create a draft policy, which will be sent to at least two external physician specialists representing the applicable area of specialty and preferably certified by a Board of various American medical specialties (i.e. American Board of Medical Specialties [ABMS], American Board of Physician Specialties (ABPS), and American Osteopathic Association Bureau of Osteopathic Specialists [AOABOS]) for review and feedback.  The author will revise the PA policy, if necessary, based on input from specialists.  The two clinical pharmacists must agree on the recommendation, or else the Chair of the Clinical Pharmacy Advisory Committee (CPAC), a subcommittee of the Pharmacy Services Pharmacy and Therapeutics (P&amp;T) Committee, will need to further review the recommendation.
3) The author will present the PA policy to CPAC and makes revisions based on input from CPAC.  CPAC members include practitioners with professional knowledge or clinical expertise who have knowledge of the development, review, and the criteria used to adopt all drug related clinical policies.  When CPAC approves the PA policy, the status will be changed from a draft PA policy to an interim PA policy.  After CPAC approval, the recommendation is presented at a quarterly P&amp;T Committee meeting, which ultimately approves the recommendation after any further feedback or changes to the recommendation.  
EVIDENTIARY STANDARDS
Medical necessity clinical policies are created during and using the P&amp;T Committee review process outlined in detail under NQTL 4 section Formulary Design. Below are industry and national references used in the decision-making process.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</si>
  <si>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Same as for M/S with additional of covered outpatient services: Twenty (20) or more outpatient therapy/counseling services will be covered without a preauthorization.  Additional therapy/counseling services will require a preauthorization.</t>
  </si>
  <si>
    <t>In-Network Established Charges and Rates 
Scope and Flow
The Plan monitors reviews and updates the reimbursement rates set forth in the fee schedules and paid rates for network providers to ensure that reimbursement rates are adequate for the service provided and to ensure that no disparity exist between the methodologies used to develop rates for Medical/Surgical relative to Mental Health/Substance Abuse providers. 
Factors Considered 
• Ratio of plan paid rates to provider charges 
Pricing Equivalency Methodology 
The Plan monitors the ratio of the Plan’s paid rates to the network provider’s charges to determine whether higher discounts are applied for Medical/Surgical or Mental Health/Substance Abuse providers. 
Analysis 
The factors, sources, and evidentiary standards for developing reimbursement rates are the same for MH/SUD providers as for M/S providers and are implemented by the same provider contracting teams according to the same policies and procedures. Therefore, the Plan concludes that the reimbursement rate-setting methodology is comparable and no more stringent as written.
In operation, when comparing the ratio of paid rates to provider charges, the plan pays a significantly larger percentage of charges for MH/SA provider when compared to M/S providers The Plan therefore concluded that raising the MH/SUD would be unlikely to significantly change the number of providers in the network.</t>
  </si>
  <si>
    <t xml:space="preserve">Out-of-Network Establishing Charges and Rates 
The Plan monitors reviews and updates the paid rates for out of network providers relative to the provider’s charged rate to ensure that out of network reimbursement rates are adequate for the services provided and to ensure that no disparity exist between rates for Medical/Surgical relative to Mental Health/Substance Abuse providers. 
Factors to Consider 
M/S Out-Of-Network Provider Paid to Charge Percentage 
MH/SA Out-Of-Network Provider Paid to Charge Percentage 
Analysis
For the measure period, the Plan’s reimbursement rate for Medical/Surgical and Mental Health/Substance Abuse out of network providers as measured by the ratio of paid rates to provider charges did not show that MH/SA reimbursement was more discounted than M/S. </t>
  </si>
  <si>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</si>
  <si>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</si>
  <si>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t>Overview - Data</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</si>
  <si>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</si>
  <si>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Claims</t>
  </si>
  <si>
    <t>Reporting - Provider
     Education</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</si>
  <si>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</si>
  <si>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</si>
  <si>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</si>
  <si>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</si>
  <si>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</si>
  <si>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</si>
  <si>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</si>
  <si>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</si>
  <si>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</si>
  <si>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</si>
  <si>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</si>
  <si>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</si>
  <si>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</si>
  <si>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</si>
  <si>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</si>
  <si>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</si>
  <si>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</si>
  <si>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</si>
  <si>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</si>
  <si>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</si>
  <si>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Count of Prior Authorizations Requested</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</si>
  <si>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</si>
  <si>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</si>
  <si>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</si>
  <si>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</si>
  <si>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</si>
  <si>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</si>
  <si>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</si>
  <si>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</si>
  <si>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</si>
  <si>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</si>
  <si>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</si>
  <si>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</si>
  <si>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</si>
  <si>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</si>
  <si>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</si>
  <si>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</si>
  <si>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Education performed with providers related to appointment wait time standards</t>
  </si>
  <si>
    <t>Please note that the State announced that copays were reinstated on May 11, 2023.</t>
  </si>
  <si>
    <t>pregnant women; nursing home residents; members enrolled in breast and cervical cancer program; hospice care members; P4HB members; Age 5 and under, American Indian, Alaskan Native</t>
  </si>
  <si>
    <t>Inpatient Hospital Services: $12.50 copay</t>
  </si>
  <si>
    <t>DCH Contract; PSHP Member Handbook; Centene Enterprise Data Warehouse</t>
  </si>
  <si>
    <t>DCH Contract; PSHP Member Handbook</t>
  </si>
  <si>
    <t>None noted.</t>
  </si>
  <si>
    <t>physician services $10 or less: $.50 copay</t>
  </si>
  <si>
    <t>physician services $10.01 - $25: $1 copay</t>
  </si>
  <si>
    <t>physician services $25.01 - $50: $2 copay</t>
  </si>
  <si>
    <t>physician services $50.01 or more: $3 copay</t>
  </si>
  <si>
    <t>PSHP Member Handbook; Centene Enterprise Data Warehouse</t>
  </si>
  <si>
    <t>Ambulatory Surgical Centers: $3 copay</t>
  </si>
  <si>
    <t>Durable Medical Equipment: $1 and $3 copay</t>
  </si>
  <si>
    <t>FQHC/RHC: $2 copay</t>
  </si>
  <si>
    <t>Home Health Services: $3 copay</t>
  </si>
  <si>
    <t>Orthotic and Prosthetics: $3 copay</t>
  </si>
  <si>
    <t>OP Hospital Services: $3 copay</t>
  </si>
  <si>
    <t>Maxillofacial Surgery: cost based</t>
  </si>
  <si>
    <t>Podiatry: cost based</t>
  </si>
  <si>
    <t>Vision: cost based</t>
  </si>
  <si>
    <t>Peach State Health Plan does not capture this information as a part of the audit process. We verify if the provider meets the appointment availability standard (yes/no), but do not capture the wait time for each provider that is audited.</t>
  </si>
  <si>
    <t>JOC Meetings, Scheduled Provider Meetings, Scheduled Virtual Meetings, Stake Holder Meetings, Provider Newsletter, Virtual Trainings</t>
  </si>
  <si>
    <t>Public Website, Provider Manual</t>
  </si>
  <si>
    <t>same regardless of provider type</t>
  </si>
  <si>
    <t>Email Blast, Provider Call Outs, Virtual Training Webinars, Provider Newsletter, Contractual Provisions, Monthly Provider Educational Agenda</t>
  </si>
  <si>
    <t>Email Blast, monthly educational agendas, presentations from from provider webinars, JOC agendas and provider newsletters.</t>
  </si>
  <si>
    <t>Standard Operating Procedure: Appointment Access and Availability</t>
  </si>
  <si>
    <t>Providers whose appointment access exceeds any requirement will be re-educated via telephonic outreach by the Provider Relations Coordinator Team on the timely access requirements within 2 weeks of receiving the audit file results. The Provider Relations Coordinator will ask the provider for feedback regarding barriers to maintaining compliant timely access for appointments, and interventions will be proposed. The Coordinator that makes outreach will advise the provider they will be entered back into the audit cycle to be audited again within 180 days. Once the outreach has been completed to the failed providers, the Provider Relations Coordinator Team will keep a record of all outreach.</t>
  </si>
  <si>
    <t>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Hospitals include but are not limited to tertiary care, neo-natal intensive care, critical access, burn, and trauma units. 
The Plan proactively maintains a stable network through outreach and recruitment activities to ensure an adequate and accessible provider network for the members served. Providers actively recruited or who request network participation are subject to the following general admission standards: 
• Meet the healthcare needs of the population served 
• Offer covered services
• Are enrolled in Georgia Families Medicaid (GHF) and have a valid Medicaid ID for each provider and location to be admitted 
• Have been credentialed by the Centralized Verification Organization (CVO) under contract with the Department of Community Health
• Are not found in the Medicaid Excluded Provider Listing
• Have not been excluded from participation by United States Department of Health and Human Services, and Office of Inspector General
Providers requesting network admission that meet the above requirements are subject to an approval process. Providers requesting network admission or are being recruited for admission must also meet one or more of the following business need standards: close a gap for Geo Access, increase provider appointment availability, or request to join an existing contracted hospital group. 
The process for requesting network admission starts with the provider filling out an online join our network request form required to gather information from interested providers. Request to join the plan’s network are received by the Contract Management Team who reaches out to the provider to obtain additional information and validate submitted information such as license, Medicaid ID, and demographics as needed. Information is also validated against Medicaid enrollment data provided by the Department of Community Health. Completed applications are reviewed by a committee comprised of Contract Management, Contracting, Medical Management, and the assigned contract negotiator or their designee. The contracting department has the discretion to recruit and admit for participation providers willing to join the plan at reimbursement rates at or below the base standard rate and who meet the business need standards e.g., Geo Access, appointment availability and being added to an existing provider hospital group. 
Provider may also be identified for recruitment based on Geo Access standards. In such cases, approval will come from the contracted department who will log the providers information on the contracting log or the IMT and a contracting packet is mailed.  The contracting department will attempt to communicate and contract with provider up to 3 times (includes contact with a proposal and/or follow up via emails and phone calls).</t>
  </si>
  <si>
    <t>Scope and Flow
The Plan regularly monitors adequacy and availability of network providers to ensure it is meeting Medicaid regulatory standards for both medical/surgical and mental health/substance network adequacy standards. Providers are proactively recruited and admitted into the network when network adequacy gaps are identified.  
Factors Considered 
The Plan monitors the following factors to ensure that its provider networks are adequate and that its provider network admission standards are applied comparably and no more stringently to MH/SUD providers relative to M/S providers:
• Compliance with Georgia Medicaid Geo Access Standards 
• Geo Access Open Gaps Results 
• Compliance with Medicaid High Volume Primary Care, Specialist and Behavioral Health member to provider ratio
Evidentiary Standards 
2022 Geo Access Results for medical and behavioral health submitted to DCH quarterly – PSHP is compliant in meeting standards 
2022 Open Geo Access Gap Results for medical and behavioral submitted to DCH quarterly – PSHP is complaint in meeting standards 
Analysis 
For the measure period, the Plan met Geo Access standards for outpatient medical/surgical (M/S) and mental health/substance abuse in all regions of the state for both Urban and Rural areas. For Inpatient level of care, the Plan met all Geo Access standards for all regions of the state for M/S.  For mental health/substance abuse, Geo Access standards were not met for Atlanta – rural and urban, Central rural and urban. Psychiatric Residential Treatment Facilities (PRTF) are the driving factor for mental health and substance abuse not meeting IP standards. Compliance with Geo Access standards for Medicaid are defined as 90% of members have access to at least one provider within 30 miles in urban areas and 45 miles in rural areas. 
Further analysis of the Plan’s network strategy and efforts in the four regions shows that the plan has contracted all willing Medication Assisted Treatment programs (MAT) and Psychiatric Residential Treatment Facilities (PRTF) credentialed by Medicaid in the state. The Plan utilizes Geo Access gap reports to recruit providers in areas identified with gaps. The Plan has been successful in recruiting providers for gap areas where the provider type is available in the county showing the gap. For instances where a provider is not available, the Plan enhances access to services by offering telehealth and in-home care. Overall, there are less geo-access gaps for MH/SUD providers. The Geo Access gaps for M/S providers are mostly driven by specialties with limited provider availability, including rheumatology, pediatrics, endocrinology and audiology in rural areas. The Plan does meet the high-volume specialty provider to member ratio standards for both M/S and MH/SUD. 
The Plan therefore concluded that these network gaps are due to primarily to provider shortages, and that such gaps would be unlikely to be significantly affected by changes to its network admission standards or reimbursement rates.  Instead, to address the identified network gaps for both M/S and MH/SUD provider types, the Plan takes the following actions to recruit additional network providers: engage all available Medicaid CVO approved providers in counties with gaps and engage providers in continuous counties that can deliver in-home services; contract with providers to offer telehealth with new service offerings such as partial hospitalization, intensive outpatient programs and ASD services; and increase the use of in home treatment offered by contracted providers across county lines. During the COVID-19 pandemic, the plan saw a significant increase in the use of telehealth services by MH/SA providers. The use rate of telehealth is significantly higher for MH/SA as compared to M/S.</t>
  </si>
  <si>
    <t xml:space="preserve">Same as M/S, except as stated below. Provider reimbursement for behavioral health stays in an acute care hospital follows 100% of Medicaid Fee schedule where a Medicaid Fee Schedule is available. 
For acute care stays in hospitals with more than 15 beds where State Fee schedule is not available, the plan negotiates a per diem rate periodically based on the contract renewal terms. 
For Psychiatric Residential Treatment Facilities (PRTF), the plan follows 100% of the Medicaid per diem rates or a negotiated rate. </t>
  </si>
  <si>
    <t xml:space="preserve">The plan maintains a contracted network of Inpatient providers necessary to deliver medically necessary covered services to plan members. Should the plan not have an In-network provider that is credentialed and contracted to deliver covered services, the Medical Management Department will authorize such services to an Out of Network/Out of State non contracted provider. 
All out of network providers are required to obtain a prior authorization for all services (except emergency services) in order to be eligible for payment.  If a medically necessary covered service is available from an in-network provider and a plan member chooses to utilize an out-of-network provider for a nonemergency service without obtaining an authorization, the plan will not be responsible for payment. 
All requests for out of network/out of state providers are reviewed by the UM designee who will determine the reason for the request, attempt to locate an in-network provider and send for an advisory review. Information gathered is documented in the plan’s medical management system. 
The UM designee will use the plan’s Find a Provider tool to search for a network provider using the members zip code and the provider specialty type need for the requested service. The UM designee will contact at least 3 providers who are available to provide the service requested, accepting new patients, and able to see the patient within the Georgia Families Medicaid mandated time frames. 
If a network provider is available, the UM designee will contact the requesting provider/member an offer the listing on in-network providers. If the requesting provider does not agree or the in-network, or the in-network provider does not meet Medicaid mandated geographic standards e.g., miles or drive time from the member, the request for an out-of-network provider is sent for advisory review. 
UM designee will complete an authorization for approved out-of-network provider request. The out-of-network provider will be notified of the authorization and how to access information related to plan billing in the plan’s website, provider manual and the state’s Medicaid fee schedule. If the provider is not willing to accept the applicable Medicaid fee schedule, they will be informed that a Single Case Agreement will be needed. If a rate cannot be agreed upon, then another out-of-network provider may need to be found. 
Factors considered by advisory reviewers for out-of-network provider requests include urgent or emergent inpatient admissions (member may be transferred to an in-network facility once stabilized), participating provider who is only affiliated with an out-of-network facility, second opinion request with an out-of-network provider, and inpatient “out of area/state services” for the treatment of an unexpected illness or injury.
If a provider does not accept Medicaid rates stabilized by the state, a Single Case Agreement (SCA) process will be initiated. The SCA process can be initiated by prior authorization/case management process, concurrent review process, or through a request from a plan Medical Director, Network Development/Contracting Department, Medical Management Department and/or Customer Services. 
Once a SCA request is received by the contracting department, the contract negotiator will verify the members eligibility in the designated system, review the Office of Inspector General’s (OIG) website and the medical composite board licensure listing to ensure the out-of-network is eligible to render authorized services. 
Out-of-network providers excluded for participating in government regulated healthcare insurance by the Office of Inspector General (OIG) or who do not have an active medical/facility license in the state where services will be rendered are not eligible for a Single Case Agreement to provide Out-of-Network services. 
If the contract negotiator determines that the out-of-network provider is not duly licensed or is excluded from participation by OIG, the contract negotiator will cease all SCA negotiation activities, advise the provider, and work with the referring department to provide an alternative strategy to ensure continuity of care for the member in need of the service. 
If the member and the out-of-network provider are eligible, the contract negotiator will initiate the SCA negotiation process. Providers that sign an SCA are indicating that they either have the appropriate credentials to service the member or that they have approval to obtain such credentials, including a Medicaid number for Medicaid recipients. 
Only the plan President, Chief Operating Officer, Chief Financial Officer, VP of Plan Operations, VP of Contracting, VP of Behavioral Health Operations,  Director of Contracting or Manager of Contracting are authorized to sign a completed SCA. </t>
  </si>
  <si>
    <t>Because pharmacy operates on a point of sale adjudication, there are not scenarios where this comes into play with claims. Like with our monthly Claims Processing Report, pharmacy does not have appealed claims where the claim was appealed due to non-payment, and then either upheld as denied or overturned and paid. Pharmacies can appeal a paid claim where they request a higher reimbursement amount, and the appeal will either be approved or denied, but in both instances, the claim is already in a paid status.</t>
  </si>
  <si>
    <t xml:space="preserve">Phone Calls; Provider Handouts for Provider Relations monthly packets; Website posting; Pharmacy Provider Notice fax blast </t>
  </si>
  <si>
    <t>JOC Meeting Minutes, Meeting Agendas, Provider Newsletter
Pharmacy: POP Health Antidepressant/Antipsychotic Education calls; Quarterly PDL Change Notices on website; Preferred Drug List on website</t>
  </si>
  <si>
    <t>Preferred Drug List (PDL); Quarterly PDL Changes document</t>
  </si>
  <si>
    <t>Provider Manual
Pharmacy: Quarterly PDL Change Notices on website; Preferred Drug List on website</t>
  </si>
  <si>
    <t>Email Blast, monthly educational agendas, presentations from from provider webinars, JOC agendas and provider newsletters.
Pharmacy: PDL Change Notices</t>
  </si>
  <si>
    <t>Email Blast, monthly educational agendas, presentations from from provider webinars, JOC agendas and provider newsletters.
Pharmacy: POP Health Antidepressant/Antipsychotic Education</t>
  </si>
  <si>
    <t>Source data are the Quarterly Access and Availability Reports (Q3 2022 - Q2 2023). The MH/SUD is captured from the Pediatric BH standard, and Med/Surg is captured from pediatrics and pediatric specialty standards. There are no inpatient, ER or prescription drug standards in the Medicaid Contract.</t>
  </si>
  <si>
    <t>Heather DiNapoli</t>
  </si>
  <si>
    <t>Director, Compliance</t>
  </si>
  <si>
    <t xml:space="preserve">1. CC.PHAR.13 (Pharmacy &amp; Therapeutics Committee)
2. CC.PHAR.10  (Preferred Drug List) 
3. CC.PHAR.10_D (PDL GA PSHP Addendum)
4. CPAC Desktop 04_CPAC Scoring System
5. CC.PHARM.125 (Strategy Development Committee (SDC))
6. CC.PHARM.53 (Clinical Pharmacy Advisory Committee Charter)
7. CC.PHARM.72 (Clinical Pharmacy Advisory Committee Evaluation of New Drug Products and Indications)
8. CC.PHARM.113 (Pharmacy Services Mental Health Parity)
</t>
  </si>
  <si>
    <t>A qualitative analysis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Peach State Health Plan uses the same formulary decision making process for M/S and MH/SUD drugs.  On a quarterly basis, the drug formulary goes through multiple levels of clinical review from the corporate Clinical Pharmacy Advisory Committee’s (CPAC) initial evaluation and tiering recommendation to the Peach State Health Plan Pharmacy and Therapeutic (P&amp;T) committee’s final decision.  
The process is heavily clinically driven using clinical efficacy, safety, comparable long-term outcomes, comparable populations, and ease of use/ease of compliance as the determining clinical factors for formulary decisions.  Each factor is scored using an objective weighted scoring system, which cumulatively determines the formulary recommendation.  
The sources used for the scoring process include prescribing information, clinical trials, peer-reviewed literature, treatment guidelines and clinical judgment, and these sources are the same regardless of the drug’s category.  The corporate Strategy Development Committee (SDC) only consider financial factors, once P&amp;T determines clinical appropriateness, and these financial factors are applied equally to both MH/SUD and M/S drugs.
In operation, the Formulary Design process results in a PDL that includes a far higher proportion of MH/SUD drugs than M/S drugs cuurenly on the market. This provides strong evidence that the NQTL is applied comparably and no more stringently to MH/SUD drugs than to M/S drugs. 
Formulary Comparison Analytics:
Drugs on the Preferred Drug List (PDL):  Med/Surg 25.3%; MH/SUD 56.5%</t>
  </si>
  <si>
    <t>1. CC.PHAR.13 (Pharmacy &amp; Therapeutics Committee)
2. CC.PHAR.10 (Preferred Drug List)
3. CC.PHAR.10_D (PDL GA PSHP Addendum)
4. CP.PMN.59 (Quantity Limit Override)
5. CC.PHARM.03A (Medicaid Prior Authorization Review Process)
6. CC.PHARM.03A_State SOP (Medicaid PA State SOP)
7. CC.PHARM.113 (Pharmacy Services Mental Health Parity)</t>
  </si>
  <si>
    <t>Quantity Limit Process:
Triggers for determining whether to create a Quantity Limit in policy and the process for creating policy are the same as for Prior Authorization in Formulary Design. Any claim which is outside the set QL requirement will rejected at point of service. A message will be returned to the pharmacy explaining the limit amount and advising a prior authorization is needed to address the exceeded limit. Providers may submit a PA requesting the quantity limit for that member be reviewed based on medical necessity. 
The percentage of MH/SUD medications with Quantity Limit edits (68%) is higher than Med/Surg (35%). However, this is likely due to the fact that a high proportion of MH/SUD drugs have psychotropic properties that lend themselves to abuse and/or diversion, and/or raise patient safety concerns. The factors used to determine which drugs to subject to a QL are the same for MH/SUD and M/S drugs, based on determinations by the FDA and national treatment guideline developers, and are applied by the Plan in an essentially non-discretionary way. The Plan therefore concludes that this NQTL type is applied comparably and no more stringently to MH/SUD drugs than to M/S drugs. 
Formulary Comparison Analytics:
Drugs with QL on the Preferred Drug List (PDL): Med/Surg 36.0%; MH/SUD 66.5%</t>
  </si>
  <si>
    <t>1. CC.PHAR.13 (Pharmacy &amp; Therapeutics Committee)
2. CPAC scoring sheet
3.  CC.PHAR.10 (Preferred Drug List)
4. CC.PHAR.10_D (PDL GA PSHP Addendum)
5. CP.PST.01 (Step Therapy)
6. CC.PHARM.03A (Medicaid Prior Authorization Review Process)
7. CC.PHARM.03A_State SOP (Medicaid PA State SOP)
8.  CC.PHARM.53 (Clinical Pharmacy Advisory Committee Charter)
9. CC.PHARM.72 (Clinical Pharmacy Advisory Committee Evaluation of New Drug Products and Indications)
10. CC.PHARM.113 (Pharmacy Services Mental Health Parity)</t>
  </si>
  <si>
    <t>Although the percentage of MH/SUD medications with Step Therapy requirements (6%) is slightly higher than the percentage of Med/Surg medications (2%), the total number of medications attributed to the ST limit is only three (3) drugs of varying strengths, so the magnitude of the difference between MH/SUD and M/S may be reasonably attributed to random variability in the data. In addition, the factors used to determine which drugs to subject to ST are the same for MH/SUD and M/S drugs and are applied by the same committee pursuant to the same objective process. The Plan therefore concludes that such factors have in practice been applied comparably and no more stringently to MH/SUD drugs vs. M/S drugs. 
Formulary Comparison Analytics:
Drugs with ST on the Preferred Drug List (PDL): Med/Surg 2.2%; MH/SUD 5.6%</t>
  </si>
  <si>
    <t>1. CC.PHAR.08_Pharmacy Prior Authorization and Medical Necessity Criteria
2. CC.PHAR.08_D (PA &amp; Med Nec_GA PSHP Addendum)
3. CC.PHARM.55: (Prior Authorization Policy Development)
4. CP.PMN.53 (Off-Label Use)
5. CC.PHARM.03A (Medicaid Prior Authorization Review Process)
6. CC.PHARM.03A_State SOP (Medicaid PA State SOP)
7. CC.PHARM.113 (Pharmacy Services Mental Health Parity)</t>
  </si>
  <si>
    <t>1. CC.PHAR.08_Pharmacy Prior Authorization and Medical Necessity Criteria
2. CC.PHAR.08_D (PA &amp; Med Nec_GA PSHP Addendum)
3. CC.PHARM.55: Prior Authorization Policy Development
4. CP.PHAR.13 Pharmacy &amp; Therapeutics Committee
5. CC.PHARM.03A (Medicaid Prior Authorization Review Process)
6. CC.PHARM.03A_State SOP (Medicaid PA State SOP)
7. CC.PHARM.113 (Pharmacy Services Mental Health Parity)</t>
  </si>
  <si>
    <t>• Medicaid Pre-Auth Check Tool
• Medicaid Member Handbook
• Medicaid Provider Handbook
• CC.UM.01 UM Program Description
• GA.UM.01. Utilization Management Program Description
• Behavioral Health Provider Quick Reference Guide
• PSHP GA Prior Authorization Guidelines
• CC.UM.05 Timliness of Decisions 
• GA.UM.07 Benefit Determination (Denial Notices)
•  CC.UM.07 Adverse Benefit Determination (Denial) Notices
• GA.UM.01.01 Covered Benefits and Services
• GA.MEDM.02 Autism Spectrum Disorder (ASD) Medical Necessity Criteria
• CP.CPC.05 Medical Necessity Criteria
• DBHDD Provider Manual 
• GA.CP.BH.504 Adaptive Behavior Services for Autism Spectrum Disorder
Pharmacy
1. CC.PHAR.08_Pharmacy Prior Authorization and Medical Necessity Criteria
2. CC.PHAR.08_D (PA &amp; Med Nec_GA PSHP Addendum)
3. CC.PHARM.55 (Prior Authorization Policy Development)
4. CC.PHARM.31 (Creating aPharmacy
1. CC.PHAR.08_Pharmacy Prior Authorization and Medical Necessity Criteria
2. CC.PHAR.08_D (PA &amp; Med Nec_GA PSHP Addendum)
3. CC.PHARM.55 (Prior Authorization Policy Development)
4. CC.PHARM.31 (Creating and Revising Drug Prior Authorization Policies)
5. CC.PHARM.03A (Medicaid Prior Authorization Review Process)
6. CC.PHARM.03A_State SOP (Medicaid PA State SOP)
7. CC.PHARM.113 (Pharmacy Services Mental Health Parity)</t>
  </si>
  <si>
    <t>DENIAL RATES 
Prior authorization denial rates were analyzed in the Inpatient and Outpatient classifications to determine comparability between M/S and MH/SUD services. 
Standard
Authorization Type: Medical Inpatient, Medical Outpatient, Behavioral Health Inpatient, Behavioral Health Outpatient
Total: 5635,  30467,  3, 8903
 # Authorized: 5522, 22525, 3, 7530
 # Denied: 113, 7942, 3, 1373
 % Denied: 2 %, 26.1%, 0%, 15.4%
Expedited
Authorization Type: Medical Inpatient, Medical Outpatient, Behavioral Health Inpatient, Behavioral Health Outpatient
Total: 43, 668, 4, 18
 # Authorized: 41, 628, 4, 17
 # Denied: 2, 40, 0, 1
 % Denied: 4.7%, 6%, 0%, 5.6%
DENIAL LETTERS
Both the Member, member's authorized+N12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Utilization Management Department staff members and physicians evaluate determinations with the same clinical information or periodic audits against criteria may be performed. Data from the annual inter-rater reliability assessment are reported to the Utilization Management Committee (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member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evaluating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including adherence by the UM reviewer to the indicated clinical guideline.  UM reviewers must score no less than 90% average for the quarter on the record review.  If the score of 90% is not achieved, the Manager, Supervisor and / or auditor discuss identified concerns, provide feedback on areas for improvement and identify training needs. If the staff member has a repeated deficiency with the same element, corrective action is implemented.
Pharmacy
A qualitative review found that the NQTL design is the same for all drugs. The same factors, evidentiary standards, and sources are used to determine which drugs to subject to PA for all M/S and MH/SUD drugs. These factors are applied by the same committees, pursuant to the same processes, regardless of whether the drug is a M/S drug or a MH/SUD drug.
An analysis of the NQTL in operation found that authorization requests for all drugs are reviewed by the same reviewers, pursuant to the same processes, regardless of whether the drug is a M/S drug or a MH/SUD drug.
Operations measures also support a conclusion of parity compliance.  A lower proportion of MH/SUD drugs on the preferred drug list are subject to PA than M/S drugs (16.5% of MH/SUD drugs vs. 41.5% of M/S drugs), and a lower proportion of PA requests are denied for MH/SUD drugs (11.9%) than for M/S drugs (88.1%).
Med/Surg MH/SUD
Proportion of PDL Drugs requiring PA: Med/Surg 41.5%; MH/SUD 16.5%
Prior Auth Denial Rate: Med/Surg 88.1%; MH/SUD 11.9%
IRR scores: 
Reviewer team averages were 88%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(88%) suggest that reviews are consistent across all requests.</t>
  </si>
  <si>
    <t xml:space="preserve">No instances of non-compliance were identified.
DENIALS
The denial rates for standard PA requests were higher for inpatient med/surg (4.7%) compared to BH (0%) due to higher volume for med/surg.  The outpatient med/surg rate was also higher at 26.1% for med/surg compared to 15.4% for BH due to therapy/rehab services. The denial rates for expedited PA requests were higher for inpatient med/surg (4.7%) compared to BH (0%).  Expedited outpatient med/surg was also slightly higher at 6% for med/surg compared to 5.6% for BH.  Med/Surg services for all categories had higher volume and medical necessity denials when compared to Behavioral Health.
INTERRATER RELIABILITY 
The overall IRR scores for both medical and behavioral health were above the 90% threshold.  
AUDITS 
The overall audit scores for MH/SUD reviews both medical and behavioral health were above the 90% threshold.  </t>
  </si>
  <si>
    <r>
      <t>Peach State Health Plan covers the transport to the emergency receiving facility and the first day of admission, in which, members are referred for inpatient mental health services due to the initiation of a 1013 certificate. Auto approvals are implemented as per the State of Emergency directive due to COVID 19 waivers 1135, 1115(a). The Public Health Emergency ended on 5/11/2023.</t>
    </r>
    <r>
      <rPr>
        <sz val="11"/>
        <color theme="1"/>
        <rFont val="Calibri"/>
        <family val="2"/>
        <scheme val="minor"/>
      </rPr>
      <t xml:space="preserve">
Source: CL-13 Temporary Limited Authorization Review Approvals</t>
    </r>
  </si>
  <si>
    <t xml:space="preserve">For members transitioning to the health plan, prior authorized covered services will be authorized for members with Special Health Care Needs (SHCN) for 90 days or until the member may be reasonably transferred without disruption, whichever is less.
Auto approvals are implemented as per the State of Emergency directive due to COVID 19 waivers 1135, 1115(a).
</t>
  </si>
  <si>
    <t>• GA.UM.01.01 Covered Benefits and Services
• CC.BH.UM.28 BH Covered Benefits
• GA.MEDM.04 Transition of Care
• State of Georgia 1135 Waiver
• State of Georgia COVID 1115(a)</t>
  </si>
  <si>
    <t xml:space="preserve">Audits
PA Denial Rates
</t>
  </si>
  <si>
    <t xml:space="preserve">The Plan uses InterQual’s Level of Care and Care Planning Criteria for Partial Hospitalization, and Intensive Outpatient Programs. 
The Plan uses state-specific medical necessity for home and community based services to determine medical necessity and appropriateness of care. </t>
  </si>
  <si>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t>
  </si>
  <si>
    <t>• GA.MEDM.02 Autism Spectrum Disorder (ASD) Medical Necessity Criteria
• GA.CP.BH.504 Adaptive Behavior Services for Autism Spectrum Disorder
Pharmacy:
1. CC.PHAR.08_Pharmacy Prior Authorization and Medical Necessity Criteria
2. CC.PHAR.08_D (PA &amp; Med Nec_GA PSHP Addendum)
3. CC.PHARM.55 (Prior Authorization Policy Development)
4. CP.PHAR.13 (Pharmacy &amp; Therapeutics Committee)
5. CC.PHARM.03A (Medicaid Prior Authorization Review Process)
6. CC.PHARM.03A_State SOP (Medicaid PA State SOP)
7. CC.PHARM.113 (Pharmacy Services Mental Health Parity)</t>
  </si>
  <si>
    <t>Audit Scores
PRESCRIPTION DRUGS:
A qualitative review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No quantitative operations measures are directly relevant to medical policy development. However, qualitative quality control processes are exercised through annual reviews of medical policies, evaluations of denial rates and IRR scores, and regular staff trainings.</t>
  </si>
  <si>
    <t xml:space="preserve">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
Concurrent review for inpatient hospitalization is conducted throughout the inpatient stay, with each hospital day approved based on review of the patient’s condition and evaluation of medical necessity. If at any time, services cease to meet inpatient or ambulatory criteria, discharge criteria are met and/or alternative care options exist, the utilization review nurse or other qualified healthcare professional contacts the attending physician and obtains additional information to justify the continuation services. When the medical necessity for the case cannot be determined, the case is referred to the Medical Director for review.
Concurrent review was lifted for most of the benefits during the COVID-19 Public Health Emergency. The Public Health Emergency ended on 5/11/2023.
</t>
  </si>
  <si>
    <t>• Medicaid Member Handbook
• Medicaid Provider Handbook
• GA.UM.01. Utilization Management Program Description
• CC.UM.01  UM Program Description
• GA.UM.05 Timeliness of UM Decisions and Notifications
• CC.UM.05  Timeliness of UM Decisions and Notifications 
• GA.UM.07 Benefit Determination (Denial Notices)
• CC.UM.07 Adverse Benefit Determination (Denial) Notices  
• CP.CPC.05 Medical Necessity Criteria
• GA.UM.01.01 Covered Benefits and Services
• GA.MEDM.02 Autism Spectrum Disorder (ASD) Medical Necessity Criteria
• GA.CP.BH.504 Adaptive Behavior Services for Autism Spectrum Disorder</t>
  </si>
  <si>
    <t xml:space="preserve">Concurrent review was lifted for most of the benefits during the COVID-19 Public Health Emergency.  The Public Health Emergency ended on May 12, 2023.
The denial rates include Administrative Denials to carve out days for members readmitted in 72 hours. Benefit denials for members enrolled in the Planning For Healthy Babies  Program are also included in the data.
Denial Rates
Adult Concurrent: Approved 98.6% (n=26,289) Denied 1.4% (n=362)
Concurrent review authorization denial rates were analyzed in the inpatient and outpatient classifications to determine comparability between M/S and MH/SUD services.  
Concurrent
Authorization Type: Medical Inpatient, Medical Outpatient, Behavioral Health Inpatient, Behavioral Health Outpatient, PRTF
Total: 26,661, 30, 1,916, 290, 2
 # Authorized: 26,289, 30, 1,874, 273, 2
 # Denied: 362, 0, 42, 17, 0
 % Denied: 1.4%, 0%, 2.2%, 5.9%, 0%
DENIAL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</si>
  <si>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concurrent requests were higher for BH/SUD compared to Med/Surg.  The variance is related to the 5.9% BH Outpatient Concurrent review services compared to med/surg.  IP Concurrent review authorizations were suspended for both med/surg and BH through most of the review period- not including PRTF.  
INTERRATER RELIABILITY 
The overall IRR scores for both medical and behavioral health were above the 90% threshold.  
AUDITS
The overall audit scores for both medical and behavioral health were above the 90% threshold.  </t>
  </si>
  <si>
    <r>
      <t xml:space="preserve">Auto approvals as per the State of Emergency directive due to COVID 19 waivers 1135, 1115(a). The Public Health Emergency ended on 5/11/2023.
</t>
    </r>
    <r>
      <rPr>
        <sz val="11"/>
        <color theme="1"/>
        <rFont val="Calibri"/>
        <family val="2"/>
        <scheme val="minor"/>
      </rPr>
      <t xml:space="preserve">
</t>
    </r>
  </si>
  <si>
    <r>
      <t>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t>
    </r>
    <r>
      <rPr>
        <sz val="11"/>
        <color theme="1"/>
        <rFont val="Calibri"/>
        <family val="2"/>
        <scheme val="minor"/>
      </rPr>
      <t xml:space="preserve">
</t>
    </r>
  </si>
  <si>
    <t xml:space="preserve">•CC.BH.UM.28 BH Covered Services
• State of Georgia 1135 Waiver
• State of Georgia COVID 1115(a)
 • CL-13 Temporary Limited Authorization Review Approvals
</t>
  </si>
  <si>
    <t>• Audit scores
• Denial Rates</t>
  </si>
  <si>
    <r>
      <rPr>
        <sz val="11"/>
        <color theme="1"/>
        <rFont val="Calibri"/>
        <family val="2"/>
        <scheme val="minor"/>
      </rPr>
      <t xml:space="preserve">Peach State Health Plan will not arbitrarily deny or reduce the amount, duration or scope of a required service solely because of the diagnosis, type of illness or Condition. (G.F. 4.5.1.1)
</t>
    </r>
  </si>
  <si>
    <t>• GA.UM.01.01 Covered Benefits and Services</t>
  </si>
  <si>
    <t>• Inter-rater reliability scores for reviewers
• Audit Scores</t>
  </si>
  <si>
    <t xml:space="preserve">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Behavioral Health Inpatient, and Residential/PRTF.  Peach State also uses InterQual criteria for substance abuse.
</t>
  </si>
  <si>
    <t xml:space="preserve">The Plan uses InterQual’s Level of Care and Care Planning Criteria for Partial Hospitalization and Intensive Outpatient for both mental health and substance abuse services.    
The Plan uses state-specific medical necessity for home and community based services  to determine medical necessity and appropriateness of care. </t>
  </si>
  <si>
    <t>• GA.UM.01. Utilization Management Program Description
• CC.UM.01 UM Program Description
• CP.CPC.05 Medical Necessity Criteria</t>
  </si>
  <si>
    <t>• Denial rates
• Inter-rater reliability scores for reviewers
• Audit Scores</t>
  </si>
  <si>
    <r>
      <rPr>
        <sz val="11"/>
        <color theme="1"/>
        <rFont val="Calibri"/>
        <family val="2"/>
        <scheme val="minor"/>
      </rPr>
      <t xml:space="preserve"> 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Peach State Website- Provider Resources&gt;Clinical and Payment Policies
At a minimum, Peach State Health Plan provides benefits and services that are reasonable and medically necessary for the diagnosis or treatment of an illness or injury.  
</t>
    </r>
  </si>
  <si>
    <t>• GA.MEDM.02 Autism Spectrum Disorder (ASD) Medical Necessity Criteria
• GA.CP.BH.504 Adaptive Behavior Services for Autism Spectrum Disorder
• GA.UM.01.01  Covered Benefits and Services Policy
•https://www.pshpgeorgia.com/providers/resources/clinical-payment-policies.html  
• Peach State Website- Provider Resources&gt;Clinical and Payment Policies</t>
  </si>
  <si>
    <t xml:space="preserve">Retrospective review is an initial review of services that have already been rendered. This process encompasses services performed by a participating or non-participating practitioner without [a required prior] Plan notification and/or authorization and when there was no opportunity for concurrent review. The UM designee reviews the request for retrospective authorization. If supporting documentation satisfies the administrative waiver of notification and the clinical circumstance meets medical necessity criteria, the request will be authorized. If the supporting documentation is questionable, the UM designee will request Medical Director Review. The decision, to authorize or deny, is made within thirty (30) Calendar Days of receipt of request.
All other authorization strategies and processes are the same as for Prior Authorization, including processes for review and approval, reviewer qualifications, and templates and processes for request transmission. 
</t>
  </si>
  <si>
    <t xml:space="preserve">Same as M/S
</t>
  </si>
  <si>
    <t>• Medicaid Pre-Auth Check Tool
• Medicaid Member Handbook
• Medicaid Provider Handbook                                                   
• CC.UM.40 Retrospective Review
• CC.UM.01 UM Program Description
• Behavioral Health Provider Quick Reference Guide
• PSHP GA Prior Authorization Guidelines
• GA.UM.05 Timeliness of UM Decisions and Notifications
• CC.UM.05 Timeliness of Decisions
• GA.UM.07 Benefit Determination (Denial Notices) 
• CC.UM.07 Adverse Benefit Determination (Denial) Notices
• CP.CPC.05 Medical Necessity Criteria
• DBHDD Provider Manual
• GA.MEDM.02 Autism Spectrum Disorder (ASD) Medical Necessity Criteria 
• GA.CP.BH.504 Adaptive Behavior Services for Autism Spectrum Disorder
• GA.UM.01.01 Covered Benefits and Services</t>
  </si>
  <si>
    <t xml:space="preserve">Denial Rates
Retro review authorization denial rates were analyzed in the inpatient and outpatient classifications to determine comparability between M/S and MH/SUD services.  
Retro
Authorization Type: Medical Inpatient, Medical Outpatient, Behavioral Health Inpatient, Behavioral Health Outpatient
Total: 120, 24893, 12, 262
# Authorized: 119, 12418, 6, 137 
# Denied: 1, 6, 12475, 125
% Denied: 0.8%, 50.1%, 50%, 47.7%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</si>
  <si>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retro  requests were higher for MH/SUD IP (50%) than med/surg IP (0.8%).  The denial rates for outpatient requests were higher for Med/Surg (50.1%) compared to BH/SUD (47.7%) due to medical necessity, differences in volume of requests, and hurricane waiver. 
INTERRATER RELIABILITY 
The overall IRR scores for both medical and behavioral health were above the 90% threshold.  
AUDITS 
The overall audit scores for both medical and behavioral health were above the 90% threshold.  </t>
  </si>
  <si>
    <t xml:space="preserve">Auto approvals as per the State of Emergency directive due to COVID 19 waivers 1135, 1115(a). The Public Health Emergency ended on 5/11/2023.
</t>
  </si>
  <si>
    <t xml:space="preserve">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
</t>
  </si>
  <si>
    <t>For members transitioning to the health plan, prior authorized covered services will be authorized for members with Special Health Care Needs (SHCN) for 90 days or until the member may be reasonably transferred without disruption, whichever is less.
Auto approvals as per the State of Emergency directive due to COVID 19 waivers 1135, 1115(a). The Public Health Emergency ended on 5/11/2023.</t>
  </si>
  <si>
    <t xml:space="preserve">Same as for M/S with additional of covered outpatient services: Twenty (20) or more outpatient therapy/counseling services will be covered without a preauthorization.  Additional therapy/counseling services will require a preauthorization. Auto approvals as per the State of Emergency directive due to COVID 19 waivers 1135, 1115(a). The Public Health Emergency ended on 5/11/2023.
</t>
  </si>
  <si>
    <r>
      <t>• GA.UM.01.01 Covered Benefits and Services
• CC.BH.UM.28 BH Covered Services
• GA.MEDM.04</t>
    </r>
    <r>
      <rPr>
        <sz val="11"/>
        <color theme="1"/>
        <rFont val="Calibri"/>
        <family val="2"/>
        <scheme val="minor"/>
      </rPr>
      <t xml:space="preserve"> Transition of Care
• State of Georgia 1135 Waiver
• State of Georgia COVID 1115(a)</t>
    </r>
  </si>
  <si>
    <t>• Audits</t>
  </si>
  <si>
    <t xml:space="preserve">Peach State Health Plan will not arbitrarily deny or reduce the amount, duration or scope of a required service solely because of the diagnosis, type of illness or Condition. (G.F. 4.5.1.1)
</t>
  </si>
  <si>
    <r>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Home Care, Behavioral Health Inpatient, Residential/PRTF.</t>
    </r>
    <r>
      <rPr>
        <sz val="11"/>
        <color theme="1"/>
        <rFont val="Calibri"/>
        <family val="2"/>
        <scheme val="minor"/>
      </rPr>
      <t xml:space="preserve"> Peach State also uses InterQual criteria for substance abuse.
</t>
    </r>
  </si>
  <si>
    <r>
      <t xml:space="preserve">The Plan uses InterQual’s Level of Care and Care Planning Criteria for Partial Hospitalization, Intensive Outpatient, and state-specific medical necessity for community based services to determine medical necessity and appropriateness of care. 
</t>
    </r>
    <r>
      <rPr>
        <sz val="11"/>
        <color theme="1"/>
        <rFont val="Calibri"/>
        <family val="2"/>
        <scheme val="minor"/>
      </rPr>
      <t xml:space="preserve">
</t>
    </r>
  </si>
  <si>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                    
• CC.UM.40 Retrospective Review</t>
  </si>
  <si>
    <r>
      <t xml:space="preserve">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t>
    </r>
    <r>
      <rPr>
        <sz val="11"/>
        <color theme="1"/>
        <rFont val="Calibri"/>
        <family val="2"/>
        <scheme val="minor"/>
      </rPr>
      <t xml:space="preserve"> 
Peach State Website- Provider Resources&gt;Clinical and Payment Policies
At a minimum, Peach State Health Plan provides benefits and services that are reasonable and medically necessary for the diagnosis or treatment of an illness or injury.  Source:  GA.UM.01.01  Covered Benefits and Services Policy</t>
    </r>
  </si>
  <si>
    <t>• GA.UM.01. Utilization Management Program Description 
• CC.UM.01 UM Program Description
• Behavioral Health Provider Quick Reference Guide
• PSHP GA Prior Authorization Guidelines
• CP.CPC.05 Medical Necessity Criteria 
• GA.MEDM.02 Autism Spectrum Disorder (ASD) Medical Necessity Criteria 
• GA.CP.BH.504 Adaptive Behavior Services for Autism Spectrum Disorder</t>
  </si>
  <si>
    <t>• Audit Scores</t>
  </si>
  <si>
    <t>Preferred</t>
  </si>
  <si>
    <t>Non-Preferred</t>
  </si>
  <si>
    <t>&lt;$.10.00</t>
  </si>
  <si>
    <t>$10.01-$25</t>
  </si>
  <si>
    <t>$25-$50</t>
  </si>
  <si>
    <t>Over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</si>
</sst>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right style="thin">
        <color indexed="64"/>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18">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 fillId="0" borderId="67"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71" xfId="0" applyFont="1" applyBorder="1" applyAlignment="1" applyProtection="1">
      <alignment horizontal="left" vertical="top" wrapText="1"/>
      <protection hidden="1"/>
    </xf>
    <xf numFmtId="0" fontId="16" fillId="2"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10" fontId="16" fillId="10" borderId="70" xfId="0" applyNumberFormat="1" applyFont="1" applyFill="1" applyBorder="1" applyAlignment="1" applyProtection="1">
      <alignment horizontal="left" vertical="top" wrapText="1"/>
      <protection locked="0"/>
    </xf>
    <xf numFmtId="9" fontId="16" fillId="10" borderId="71" xfId="0" applyNumberFormat="1" applyFont="1" applyFill="1" applyBorder="1" applyAlignment="1" applyProtection="1">
      <alignment horizontal="left" vertical="top" wrapText="1"/>
      <protection locked="0"/>
    </xf>
    <xf numFmtId="0" fontId="24" fillId="10" borderId="44" xfId="0" applyFont="1" applyFill="1" applyBorder="1" applyAlignment="1" applyProtection="1">
      <alignment horizontal="left" vertical="top" wrapText="1"/>
      <protection locked="0"/>
    </xf>
    <xf numFmtId="0" fontId="0" fillId="10" borderId="43" xfId="0" applyFill="1" applyBorder="1" applyAlignment="1" applyProtection="1">
      <alignment horizontal="left" vertical="top" wrapText="1"/>
      <protection locked="0"/>
    </xf>
    <xf numFmtId="0" fontId="24" fillId="10" borderId="22" xfId="0" applyFont="1" applyFill="1" applyBorder="1" applyAlignment="1" applyProtection="1">
      <alignment horizontal="left" vertical="top" wrapText="1"/>
      <protection locked="0"/>
    </xf>
    <xf numFmtId="0" fontId="24" fillId="10" borderId="23" xfId="0" applyFont="1" applyFill="1" applyBorder="1" applyAlignment="1" applyProtection="1">
      <alignment horizontal="left" vertical="top" wrapText="1"/>
      <protection locked="0"/>
    </xf>
    <xf numFmtId="49" fontId="0" fillId="2" borderId="43" xfId="0" applyNumberFormat="1" applyFill="1" applyBorder="1" applyAlignment="1" applyProtection="1">
      <alignment horizontal="left" vertical="top" wrapText="1"/>
      <protection locked="0"/>
    </xf>
    <xf numFmtId="49" fontId="0" fillId="10" borderId="43" xfId="0" applyNumberFormat="1"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10" borderId="38" xfId="0" applyFill="1" applyBorder="1" applyAlignment="1" applyProtection="1">
      <alignment horizontal="left" vertical="top" wrapText="1"/>
      <protection locked="0"/>
    </xf>
    <xf numFmtId="0" fontId="0" fillId="10" borderId="26" xfId="0" applyFill="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64"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4"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30" fillId="2" borderId="49" xfId="0" applyFont="1" applyFill="1" applyBorder="1" applyAlignment="1" applyProtection="1">
      <alignment horizontal="left" vertical="center"/>
      <protection locked="0"/>
    </xf>
    <xf numFmtId="0" fontId="30" fillId="2" borderId="50" xfId="0" applyFont="1" applyFill="1" applyBorder="1" applyAlignment="1" applyProtection="1">
      <alignment horizontal="left" vertical="center"/>
      <protection locked="0"/>
    </xf>
    <xf numFmtId="0" fontId="30" fillId="2" borderId="51" xfId="0" applyFont="1" applyFill="1" applyBorder="1" applyAlignment="1" applyProtection="1">
      <alignment horizontal="left" vertical="center"/>
      <protection locked="0"/>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5" xfId="0" applyBorder="1" applyAlignment="1" applyProtection="1">
      <alignment horizontal="left" vertical="top" wrapText="1"/>
      <protection hidden="1"/>
    </xf>
    <xf numFmtId="0" fontId="0" fillId="0" borderId="66"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30">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D9D9D9"/>
      <color rgb="FFFCE4D6"/>
      <color rgb="FF7AC142"/>
      <color rgb="FF38939B"/>
      <color rgb="FF0000FF"/>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9525</xdr:rowOff>
    </xdr:from>
    <xdr:to>
      <xdr:col>3</xdr:col>
      <xdr:colOff>43815</xdr:colOff>
      <xdr:row>86</xdr:row>
      <xdr:rowOff>28575</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307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4991100</xdr:colOff>
      <xdr:row>84</xdr:row>
      <xdr:rowOff>47625</xdr:rowOff>
    </xdr:from>
    <xdr:to>
      <xdr:col>3</xdr:col>
      <xdr:colOff>6580273</xdr:colOff>
      <xdr:row>87</xdr:row>
      <xdr:rowOff>57150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8925" y="17668875"/>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D11" sqref="D11"/>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475</v>
      </c>
      <c r="D1" s="41"/>
    </row>
    <row r="2" spans="1:5" ht="25.8" x14ac:dyDescent="0.95">
      <c r="A2" s="3" t="s">
        <v>16</v>
      </c>
    </row>
    <row r="4" spans="1:5" x14ac:dyDescent="0.55000000000000004">
      <c r="A4" s="1" t="s">
        <v>0</v>
      </c>
      <c r="D4" s="39" t="s">
        <v>511</v>
      </c>
    </row>
    <row r="5" spans="1:5" x14ac:dyDescent="0.55000000000000004">
      <c r="A5" s="1" t="s">
        <v>505</v>
      </c>
      <c r="D5" s="39" t="s">
        <v>568</v>
      </c>
    </row>
    <row r="6" spans="1:5" x14ac:dyDescent="0.55000000000000004">
      <c r="A6" s="1" t="s">
        <v>17</v>
      </c>
      <c r="D6" s="39" t="s">
        <v>608</v>
      </c>
    </row>
    <row r="7" spans="1:5" x14ac:dyDescent="0.55000000000000004">
      <c r="A7" s="1" t="s">
        <v>18</v>
      </c>
      <c r="D7" s="39"/>
    </row>
    <row r="8" spans="1:5" x14ac:dyDescent="0.55000000000000004">
      <c r="A8" s="1" t="s">
        <v>1</v>
      </c>
      <c r="D8" s="40"/>
      <c r="E8" s="36"/>
    </row>
    <row r="10" spans="1:5" x14ac:dyDescent="0.55000000000000004">
      <c r="A10" s="4" t="s">
        <v>412</v>
      </c>
    </row>
    <row r="11" spans="1:5" x14ac:dyDescent="0.55000000000000004">
      <c r="A11" s="4"/>
    </row>
    <row r="12" spans="1:5" ht="15" customHeight="1" x14ac:dyDescent="0.55000000000000004">
      <c r="A12" s="379" t="s">
        <v>478</v>
      </c>
      <c r="B12" s="379"/>
      <c r="C12" s="379"/>
      <c r="D12" s="379"/>
    </row>
    <row r="13" spans="1:5" x14ac:dyDescent="0.55000000000000004">
      <c r="A13" s="379"/>
      <c r="B13" s="379"/>
      <c r="C13" s="379"/>
      <c r="D13" s="379"/>
    </row>
    <row r="14" spans="1:5" x14ac:dyDescent="0.55000000000000004">
      <c r="A14" s="379"/>
      <c r="B14" s="379"/>
      <c r="C14" s="379"/>
      <c r="D14" s="379"/>
    </row>
    <row r="15" spans="1:5" x14ac:dyDescent="0.55000000000000004">
      <c r="A15" s="379"/>
      <c r="B15" s="379"/>
      <c r="C15" s="379"/>
      <c r="D15" s="379"/>
    </row>
    <row r="16" spans="1:5" x14ac:dyDescent="0.55000000000000004">
      <c r="A16" s="379"/>
      <c r="B16" s="379"/>
      <c r="C16" s="379"/>
      <c r="D16" s="379"/>
    </row>
    <row r="17" spans="1:4" x14ac:dyDescent="0.55000000000000004">
      <c r="A17" s="4"/>
    </row>
    <row r="18" spans="1:4" ht="15" customHeight="1" x14ac:dyDescent="0.55000000000000004">
      <c r="A18" s="379" t="s">
        <v>479</v>
      </c>
      <c r="B18" s="379"/>
      <c r="C18" s="379"/>
      <c r="D18" s="379"/>
    </row>
    <row r="19" spans="1:4" x14ac:dyDescent="0.55000000000000004">
      <c r="A19" s="379"/>
      <c r="B19" s="379"/>
      <c r="C19" s="379"/>
      <c r="D19" s="379"/>
    </row>
    <row r="20" spans="1:4" x14ac:dyDescent="0.55000000000000004">
      <c r="A20" s="379"/>
      <c r="B20" s="379"/>
      <c r="C20" s="379"/>
      <c r="D20" s="379"/>
    </row>
    <row r="21" spans="1:4" x14ac:dyDescent="0.55000000000000004">
      <c r="A21" s="379"/>
      <c r="B21" s="379"/>
      <c r="C21" s="379"/>
      <c r="D21" s="379"/>
    </row>
    <row r="22" spans="1:4" x14ac:dyDescent="0.55000000000000004">
      <c r="A22" s="379"/>
      <c r="B22" s="379"/>
      <c r="C22" s="379"/>
      <c r="D22" s="379"/>
    </row>
    <row r="23" spans="1:4" x14ac:dyDescent="0.55000000000000004">
      <c r="A23" s="13"/>
    </row>
    <row r="24" spans="1:4" ht="15" customHeight="1" x14ac:dyDescent="0.55000000000000004">
      <c r="A24" s="385" t="s">
        <v>615</v>
      </c>
      <c r="B24" s="385"/>
      <c r="C24" s="385"/>
      <c r="D24" s="385"/>
    </row>
    <row r="25" spans="1:4" x14ac:dyDescent="0.55000000000000004">
      <c r="A25" s="385"/>
      <c r="B25" s="385"/>
      <c r="C25" s="385"/>
      <c r="D25" s="385"/>
    </row>
    <row r="26" spans="1:4" x14ac:dyDescent="0.55000000000000004">
      <c r="A26" s="385"/>
      <c r="B26" s="385"/>
      <c r="C26" s="385"/>
      <c r="D26" s="385"/>
    </row>
    <row r="27" spans="1:4" x14ac:dyDescent="0.55000000000000004">
      <c r="A27" s="13"/>
    </row>
    <row r="28" spans="1:4" ht="15" customHeight="1" x14ac:dyDescent="0.55000000000000004">
      <c r="A28" s="384" t="s">
        <v>616</v>
      </c>
      <c r="B28" s="384"/>
      <c r="C28" s="384"/>
      <c r="D28" s="384"/>
    </row>
    <row r="29" spans="1:4" ht="15" customHeight="1" x14ac:dyDescent="0.55000000000000004">
      <c r="A29" s="384"/>
      <c r="B29" s="384"/>
      <c r="C29" s="384"/>
      <c r="D29" s="384"/>
    </row>
    <row r="30" spans="1:4" ht="15" customHeight="1" x14ac:dyDescent="0.55000000000000004">
      <c r="A30" s="384"/>
      <c r="B30" s="384"/>
      <c r="C30" s="384"/>
      <c r="D30" s="384"/>
    </row>
    <row r="31" spans="1:4" ht="15" customHeight="1" x14ac:dyDescent="0.55000000000000004">
      <c r="A31" s="384"/>
      <c r="B31" s="384"/>
      <c r="C31" s="384"/>
      <c r="D31" s="384"/>
    </row>
    <row r="32" spans="1:4" x14ac:dyDescent="0.55000000000000004">
      <c r="A32" s="384"/>
      <c r="B32" s="384"/>
      <c r="C32" s="384"/>
      <c r="D32" s="384"/>
    </row>
    <row r="33" spans="1:4" ht="62.25" customHeight="1" x14ac:dyDescent="0.55000000000000004">
      <c r="A33" s="384"/>
      <c r="B33" s="384"/>
      <c r="C33" s="384"/>
      <c r="D33" s="384"/>
    </row>
    <row r="35" spans="1:4" x14ac:dyDescent="0.55000000000000004">
      <c r="A35" t="s">
        <v>410</v>
      </c>
    </row>
    <row r="37" spans="1:4" x14ac:dyDescent="0.55000000000000004">
      <c r="B37" s="24" t="s">
        <v>408</v>
      </c>
      <c r="C37" s="24"/>
    </row>
    <row r="38" spans="1:4" x14ac:dyDescent="0.55000000000000004">
      <c r="B38" s="24" t="s">
        <v>409</v>
      </c>
      <c r="C38" s="24"/>
    </row>
    <row r="39" spans="1:4" x14ac:dyDescent="0.55000000000000004">
      <c r="B39" s="24"/>
      <c r="C39" s="24" t="s">
        <v>411</v>
      </c>
    </row>
    <row r="40" spans="1:4" x14ac:dyDescent="0.55000000000000004">
      <c r="B40" s="24"/>
      <c r="C40" s="24" t="s">
        <v>444</v>
      </c>
    </row>
    <row r="41" spans="1:4" x14ac:dyDescent="0.55000000000000004">
      <c r="B41" s="24"/>
      <c r="C41" s="24" t="s">
        <v>521</v>
      </c>
    </row>
    <row r="42" spans="1:4" x14ac:dyDescent="0.55000000000000004">
      <c r="B42" s="31"/>
      <c r="C42" s="31"/>
    </row>
    <row r="43" spans="1:4" ht="15" customHeight="1" x14ac:dyDescent="0.55000000000000004">
      <c r="A43" s="380" t="s">
        <v>522</v>
      </c>
      <c r="B43" s="380"/>
      <c r="C43" s="380"/>
      <c r="D43" s="380"/>
    </row>
    <row r="44" spans="1:4" x14ac:dyDescent="0.55000000000000004">
      <c r="A44" s="380"/>
      <c r="B44" s="380"/>
      <c r="C44" s="380"/>
      <c r="D44" s="380"/>
    </row>
    <row r="45" spans="1:4" x14ac:dyDescent="0.55000000000000004">
      <c r="A45" s="380"/>
      <c r="B45" s="380"/>
      <c r="C45" s="380"/>
      <c r="D45" s="380"/>
    </row>
    <row r="46" spans="1:4" x14ac:dyDescent="0.55000000000000004">
      <c r="A46" s="335"/>
      <c r="B46" s="335"/>
      <c r="C46" s="335"/>
      <c r="D46" s="335"/>
    </row>
    <row r="47" spans="1:4" x14ac:dyDescent="0.55000000000000004">
      <c r="A47" s="23"/>
      <c r="B47" s="24" t="s">
        <v>111</v>
      </c>
      <c r="C47" s="24"/>
      <c r="D47" s="23"/>
    </row>
    <row r="48" spans="1:4" x14ac:dyDescent="0.55000000000000004">
      <c r="A48" s="23"/>
      <c r="B48" s="24" t="s">
        <v>112</v>
      </c>
      <c r="C48" s="24"/>
      <c r="D48" s="23"/>
    </row>
    <row r="49" spans="1:4" x14ac:dyDescent="0.55000000000000004">
      <c r="A49" s="23"/>
      <c r="B49" s="24" t="s">
        <v>113</v>
      </c>
      <c r="C49" s="24"/>
      <c r="D49" s="23"/>
    </row>
    <row r="50" spans="1:4" x14ac:dyDescent="0.55000000000000004">
      <c r="A50" s="23"/>
      <c r="B50" s="23"/>
      <c r="C50" s="23"/>
      <c r="D50" s="23"/>
    </row>
    <row r="51" spans="1:4" x14ac:dyDescent="0.55000000000000004">
      <c r="A51" t="s">
        <v>476</v>
      </c>
    </row>
    <row r="53" spans="1:4" ht="15" customHeight="1" x14ac:dyDescent="0.55000000000000004">
      <c r="B53" s="14" t="s">
        <v>114</v>
      </c>
      <c r="C53" s="14"/>
      <c r="D53" s="381" t="s">
        <v>212</v>
      </c>
    </row>
    <row r="54" spans="1:4" x14ac:dyDescent="0.55000000000000004">
      <c r="B54" s="15" t="s">
        <v>19</v>
      </c>
      <c r="C54" s="15"/>
      <c r="D54" s="382"/>
    </row>
    <row r="55" spans="1:4" x14ac:dyDescent="0.55000000000000004">
      <c r="B55" s="16" t="s">
        <v>51</v>
      </c>
      <c r="C55" s="16"/>
      <c r="D55" s="383"/>
    </row>
    <row r="56" spans="1:4" ht="15" customHeight="1" x14ac:dyDescent="0.55000000000000004">
      <c r="B56" s="17" t="s">
        <v>115</v>
      </c>
      <c r="C56" s="17"/>
      <c r="D56" s="381" t="s">
        <v>477</v>
      </c>
    </row>
    <row r="57" spans="1:4" x14ac:dyDescent="0.55000000000000004">
      <c r="B57" s="18" t="s">
        <v>116</v>
      </c>
      <c r="C57" s="18"/>
      <c r="D57" s="382"/>
    </row>
    <row r="58" spans="1:4" x14ac:dyDescent="0.55000000000000004">
      <c r="B58" s="18" t="s">
        <v>117</v>
      </c>
      <c r="C58" s="18"/>
      <c r="D58" s="382"/>
    </row>
    <row r="59" spans="1:4" x14ac:dyDescent="0.55000000000000004">
      <c r="B59" s="18" t="s">
        <v>118</v>
      </c>
      <c r="C59" s="18"/>
      <c r="D59" s="382"/>
    </row>
    <row r="60" spans="1:4" ht="15" customHeight="1" x14ac:dyDescent="0.55000000000000004">
      <c r="B60" s="386" t="s">
        <v>617</v>
      </c>
      <c r="C60" s="387"/>
      <c r="D60" s="383"/>
    </row>
    <row r="61" spans="1:4" x14ac:dyDescent="0.55000000000000004">
      <c r="B61" s="19" t="s">
        <v>119</v>
      </c>
      <c r="C61" s="19"/>
      <c r="D61" s="381" t="s">
        <v>618</v>
      </c>
    </row>
    <row r="62" spans="1:4" ht="24" customHeight="1" x14ac:dyDescent="0.55000000000000004">
      <c r="B62" s="20" t="s">
        <v>326</v>
      </c>
      <c r="C62" s="20"/>
      <c r="D62" s="382"/>
    </row>
    <row r="63" spans="1:4" x14ac:dyDescent="0.55000000000000004">
      <c r="B63" s="388" t="s">
        <v>520</v>
      </c>
      <c r="C63" s="389"/>
      <c r="D63" s="382"/>
    </row>
    <row r="64" spans="1:4" x14ac:dyDescent="0.55000000000000004">
      <c r="B64" s="20" t="s">
        <v>519</v>
      </c>
      <c r="C64" s="20"/>
      <c r="D64" s="382"/>
    </row>
    <row r="65" spans="1:4" x14ac:dyDescent="0.55000000000000004">
      <c r="B65" s="20" t="s">
        <v>327</v>
      </c>
      <c r="C65" s="20"/>
      <c r="D65" s="382"/>
    </row>
    <row r="66" spans="1:4" x14ac:dyDescent="0.55000000000000004">
      <c r="B66" s="20" t="s">
        <v>328</v>
      </c>
      <c r="C66" s="20"/>
      <c r="D66" s="382"/>
    </row>
    <row r="67" spans="1:4" x14ac:dyDescent="0.55000000000000004">
      <c r="B67" s="20" t="s">
        <v>329</v>
      </c>
      <c r="C67" s="20"/>
      <c r="D67" s="382"/>
    </row>
    <row r="68" spans="1:4" x14ac:dyDescent="0.55000000000000004">
      <c r="B68" s="20" t="s">
        <v>330</v>
      </c>
      <c r="C68" s="20"/>
      <c r="D68" s="382"/>
    </row>
    <row r="69" spans="1:4" x14ac:dyDescent="0.55000000000000004">
      <c r="B69" s="20" t="s">
        <v>331</v>
      </c>
      <c r="C69" s="20"/>
      <c r="D69" s="382"/>
    </row>
    <row r="70" spans="1:4" ht="71.25" customHeight="1" x14ac:dyDescent="0.55000000000000004">
      <c r="B70" s="20" t="s">
        <v>332</v>
      </c>
      <c r="C70" s="20"/>
      <c r="D70" s="382"/>
    </row>
    <row r="71" spans="1:4" x14ac:dyDescent="0.55000000000000004">
      <c r="B71" s="32" t="s">
        <v>333</v>
      </c>
      <c r="C71" s="20"/>
      <c r="D71" s="382"/>
    </row>
    <row r="72" spans="1:4" x14ac:dyDescent="0.55000000000000004">
      <c r="B72" s="32" t="s">
        <v>619</v>
      </c>
      <c r="C72" s="20"/>
      <c r="D72" s="382"/>
    </row>
    <row r="73" spans="1:4" x14ac:dyDescent="0.55000000000000004">
      <c r="B73" s="390" t="s">
        <v>620</v>
      </c>
      <c r="C73" s="391"/>
      <c r="D73" s="383"/>
    </row>
    <row r="74" spans="1:4" x14ac:dyDescent="0.55000000000000004">
      <c r="B74" s="21" t="s">
        <v>120</v>
      </c>
      <c r="C74" s="21"/>
      <c r="D74" s="22" t="s">
        <v>125</v>
      </c>
    </row>
    <row r="76" spans="1:4" x14ac:dyDescent="0.55000000000000004">
      <c r="A76" s="4" t="s">
        <v>92</v>
      </c>
    </row>
    <row r="77" spans="1:4" x14ac:dyDescent="0.55000000000000004">
      <c r="A77" t="s">
        <v>94</v>
      </c>
    </row>
    <row r="78" spans="1:4" ht="15" customHeight="1" x14ac:dyDescent="0.55000000000000004">
      <c r="A78" t="s">
        <v>93</v>
      </c>
    </row>
    <row r="79" spans="1:4" x14ac:dyDescent="0.55000000000000004">
      <c r="A79" t="s">
        <v>96</v>
      </c>
    </row>
    <row r="80" spans="1:4" x14ac:dyDescent="0.55000000000000004">
      <c r="A80" t="s">
        <v>101</v>
      </c>
    </row>
    <row r="81" spans="1:4" x14ac:dyDescent="0.55000000000000004">
      <c r="A81" s="378" t="s">
        <v>95</v>
      </c>
      <c r="B81" s="378"/>
      <c r="C81" s="378"/>
      <c r="D81" s="378"/>
    </row>
    <row r="82" spans="1:4" x14ac:dyDescent="0.55000000000000004">
      <c r="A82" s="378"/>
      <c r="B82" s="378"/>
      <c r="C82" s="378"/>
      <c r="D82" s="378"/>
    </row>
    <row r="83" spans="1:4" x14ac:dyDescent="0.55000000000000004">
      <c r="A83" s="378"/>
      <c r="B83" s="378"/>
      <c r="C83" s="378"/>
      <c r="D83" s="378"/>
    </row>
  </sheetData>
  <sheetProtection algorithmName="SHA-512" hashValue="CbMgQAdu09MwIRUaIA7hz78bQF1Q1CwcZWWXonjP+MoW5su5gtc+WOV8YdBk/MWi5jlfITmOCUVUQqlCaPJX+A==" saltValue="2A2H9Vc2ofoGRte3P/n6sQ=="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621</v>
      </c>
    </row>
    <row r="5" spans="1:13" x14ac:dyDescent="0.55000000000000004">
      <c r="A5" s="12"/>
    </row>
    <row r="7" spans="1:13" ht="15" customHeight="1" x14ac:dyDescent="0.55000000000000004">
      <c r="A7" s="378" t="s">
        <v>622</v>
      </c>
      <c r="B7" s="378"/>
      <c r="C7" s="378"/>
      <c r="D7" s="378"/>
      <c r="E7" s="378"/>
      <c r="F7" s="378"/>
      <c r="G7" s="378"/>
      <c r="H7" s="378"/>
      <c r="I7" s="378"/>
      <c r="J7" s="378"/>
      <c r="K7" s="378"/>
      <c r="L7" s="378"/>
      <c r="M7" s="378"/>
    </row>
    <row r="8" spans="1:13" x14ac:dyDescent="0.55000000000000004">
      <c r="A8" s="378"/>
      <c r="B8" s="378"/>
      <c r="C8" s="378"/>
      <c r="D8" s="378"/>
      <c r="E8" s="378"/>
      <c r="F8" s="378"/>
      <c r="G8" s="378"/>
      <c r="H8" s="378"/>
      <c r="I8" s="378"/>
      <c r="J8" s="378"/>
      <c r="K8" s="378"/>
      <c r="L8" s="378"/>
      <c r="M8" s="378"/>
    </row>
    <row r="9" spans="1:13" x14ac:dyDescent="0.55000000000000004">
      <c r="A9" s="378"/>
      <c r="B9" s="378"/>
      <c r="C9" s="378"/>
      <c r="D9" s="378"/>
      <c r="E9" s="378"/>
      <c r="F9" s="378"/>
      <c r="G9" s="378"/>
      <c r="H9" s="378"/>
      <c r="I9" s="378"/>
      <c r="J9" s="378"/>
      <c r="K9" s="378"/>
      <c r="L9" s="378"/>
      <c r="M9" s="378"/>
    </row>
    <row r="10" spans="1:13" x14ac:dyDescent="0.55000000000000004">
      <c r="A10" s="378"/>
      <c r="B10" s="378"/>
      <c r="C10" s="378"/>
      <c r="D10" s="378"/>
      <c r="E10" s="378"/>
      <c r="F10" s="378"/>
      <c r="G10" s="378"/>
      <c r="H10" s="378"/>
      <c r="I10" s="378"/>
      <c r="J10" s="378"/>
      <c r="K10" s="378"/>
      <c r="L10" s="378"/>
      <c r="M10" s="378"/>
    </row>
    <row r="11" spans="1:13" x14ac:dyDescent="0.55000000000000004">
      <c r="A11" s="378"/>
      <c r="B11" s="378"/>
      <c r="C11" s="378"/>
      <c r="D11" s="378"/>
      <c r="E11" s="378"/>
      <c r="F11" s="378"/>
      <c r="G11" s="378"/>
      <c r="H11" s="378"/>
      <c r="I11" s="378"/>
      <c r="J11" s="378"/>
      <c r="K11" s="378"/>
      <c r="L11" s="378"/>
      <c r="M11" s="378"/>
    </row>
    <row r="12" spans="1:13" x14ac:dyDescent="0.55000000000000004">
      <c r="A12" s="336" t="s">
        <v>623</v>
      </c>
      <c r="B12" s="6"/>
      <c r="C12" s="6"/>
      <c r="D12" s="6"/>
      <c r="E12" s="6"/>
      <c r="F12" s="6"/>
      <c r="G12" s="6"/>
      <c r="H12" s="6"/>
      <c r="I12" s="6"/>
      <c r="J12" s="6"/>
      <c r="K12" s="6"/>
      <c r="L12" s="6"/>
      <c r="M12" s="6"/>
    </row>
    <row r="13" spans="1:13" ht="38.25" customHeight="1" x14ac:dyDescent="0.55000000000000004">
      <c r="A13" s="395" t="s">
        <v>624</v>
      </c>
      <c r="B13" s="395"/>
      <c r="C13" s="395"/>
      <c r="D13" s="395"/>
      <c r="E13" s="395"/>
      <c r="F13" s="395"/>
      <c r="G13" s="395"/>
      <c r="H13" s="395"/>
      <c r="I13" s="395"/>
      <c r="J13" s="395"/>
      <c r="K13" s="395"/>
      <c r="L13" s="395"/>
      <c r="M13" s="395"/>
    </row>
    <row r="15" spans="1:13" x14ac:dyDescent="0.55000000000000004">
      <c r="A15" s="336" t="s">
        <v>625</v>
      </c>
      <c r="B15" s="6"/>
      <c r="C15" s="6"/>
      <c r="D15" s="6"/>
      <c r="E15" s="6"/>
      <c r="F15" s="6"/>
      <c r="G15" s="6"/>
      <c r="H15" s="6"/>
      <c r="I15" s="6"/>
      <c r="J15" s="6"/>
      <c r="K15" s="6"/>
      <c r="L15" s="6"/>
      <c r="M15" s="6"/>
    </row>
    <row r="16" spans="1:13" ht="35.25" customHeight="1" x14ac:dyDescent="0.55000000000000004">
      <c r="A16" s="395" t="s">
        <v>626</v>
      </c>
      <c r="B16" s="395"/>
      <c r="C16" s="395"/>
      <c r="D16" s="395"/>
      <c r="E16" s="395"/>
      <c r="F16" s="395"/>
      <c r="G16" s="395"/>
      <c r="H16" s="395"/>
      <c r="I16" s="395"/>
      <c r="J16" s="395"/>
      <c r="K16" s="395"/>
      <c r="L16" s="395"/>
      <c r="M16" s="395"/>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92" t="s">
        <v>266</v>
      </c>
      <c r="B34" s="392"/>
      <c r="C34" s="392"/>
      <c r="D34" s="392"/>
      <c r="E34" s="392"/>
      <c r="F34" s="392"/>
      <c r="G34" s="392"/>
      <c r="H34" s="392"/>
    </row>
  </sheetData>
  <sheetProtection algorithmName="SHA-512" hashValue="6i67/xBnMQI9gyCdDkBkvhK9lEwv/wZTx+Fjq/I4HUO9N0JF8BCLFF5gNlCx6E64xGWsLOZqNHBz3EjMcnU3/w==" saltValue="OOcLlsxq+kNwSSQXzhOyPw=="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569</v>
      </c>
    </row>
    <row r="2" spans="1:11" ht="25.8" x14ac:dyDescent="0.95">
      <c r="A2" s="45" t="s">
        <v>16</v>
      </c>
      <c r="J2" s="46"/>
    </row>
    <row r="3" spans="1:11" ht="20.399999999999999" x14ac:dyDescent="0.75">
      <c r="A3" s="47" t="s">
        <v>126</v>
      </c>
      <c r="J3" s="46"/>
    </row>
    <row r="4" spans="1:11" x14ac:dyDescent="0.55000000000000004">
      <c r="C4" s="48"/>
      <c r="D4" s="48"/>
      <c r="J4" s="46"/>
    </row>
    <row r="5" spans="1:11" x14ac:dyDescent="0.55000000000000004">
      <c r="A5" s="49" t="s">
        <v>0</v>
      </c>
      <c r="C5" s="50" t="str">
        <f>'Cover and Instructions'!$D$4</f>
        <v>Peach State Health Plan</v>
      </c>
      <c r="D5" s="50"/>
      <c r="H5" s="51"/>
      <c r="J5" s="46"/>
    </row>
    <row r="6" spans="1:11" x14ac:dyDescent="0.55000000000000004">
      <c r="A6" s="49" t="s">
        <v>513</v>
      </c>
      <c r="C6" s="50" t="str">
        <f>'Cover and Instructions'!$D$5</f>
        <v>Title XXI</v>
      </c>
      <c r="D6" s="50"/>
      <c r="H6" s="51"/>
      <c r="J6" s="46"/>
    </row>
    <row r="7" spans="1:11" ht="14.7" thickBot="1" x14ac:dyDescent="0.6"/>
    <row r="8" spans="1:11" x14ac:dyDescent="0.55000000000000004">
      <c r="A8" s="52" t="s">
        <v>375</v>
      </c>
      <c r="B8" s="53"/>
      <c r="C8" s="53"/>
      <c r="D8" s="53"/>
      <c r="E8" s="53"/>
      <c r="F8" s="53"/>
      <c r="G8" s="53"/>
      <c r="H8" s="53"/>
      <c r="I8" s="53"/>
      <c r="J8" s="54"/>
    </row>
    <row r="9" spans="1:11" ht="15" customHeight="1" x14ac:dyDescent="0.55000000000000004">
      <c r="A9" s="55" t="s">
        <v>374</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370</v>
      </c>
      <c r="B11" s="62" t="s">
        <v>376</v>
      </c>
      <c r="C11" s="59"/>
      <c r="D11" s="59"/>
      <c r="E11" s="59"/>
      <c r="F11" s="59"/>
      <c r="G11" s="59"/>
      <c r="H11" s="63" t="s">
        <v>372</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373</v>
      </c>
      <c r="B13" s="62" t="s">
        <v>377</v>
      </c>
      <c r="C13" s="59"/>
      <c r="D13" s="59"/>
      <c r="E13" s="59"/>
      <c r="F13" s="59"/>
      <c r="G13" s="59"/>
      <c r="H13" s="63" t="s">
        <v>372</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396" t="s">
        <v>348</v>
      </c>
      <c r="B16" s="397"/>
      <c r="C16" s="397"/>
      <c r="D16" s="397"/>
      <c r="E16" s="397"/>
      <c r="F16" s="397"/>
      <c r="G16" s="397"/>
      <c r="H16" s="397"/>
      <c r="I16" s="397"/>
      <c r="J16" s="398"/>
    </row>
    <row r="17" spans="1:12" x14ac:dyDescent="0.55000000000000004">
      <c r="A17" s="73" t="s">
        <v>130</v>
      </c>
      <c r="B17" s="74" t="s">
        <v>532</v>
      </c>
      <c r="J17" s="75"/>
      <c r="L17" s="51"/>
    </row>
    <row r="18" spans="1:12" x14ac:dyDescent="0.55000000000000004">
      <c r="A18" s="73"/>
      <c r="B18" s="76" t="s">
        <v>309</v>
      </c>
      <c r="J18" s="75"/>
      <c r="L18" s="51"/>
    </row>
    <row r="19" spans="1:12" x14ac:dyDescent="0.55000000000000004">
      <c r="A19" s="73"/>
      <c r="J19" s="75"/>
      <c r="L19" s="51"/>
    </row>
    <row r="20" spans="1:12" x14ac:dyDescent="0.55000000000000004">
      <c r="A20" s="73"/>
      <c r="B20" s="49" t="s">
        <v>413</v>
      </c>
      <c r="F20" s="410"/>
      <c r="G20" s="410"/>
      <c r="H20" s="410"/>
      <c r="I20" s="410"/>
      <c r="J20" s="411"/>
      <c r="L20" s="51"/>
    </row>
    <row r="21" spans="1:12" x14ac:dyDescent="0.55000000000000004">
      <c r="A21" s="73"/>
      <c r="J21" s="75"/>
      <c r="L21" s="51"/>
    </row>
    <row r="22" spans="1:12" x14ac:dyDescent="0.55000000000000004">
      <c r="A22" s="73"/>
      <c r="D22" s="77"/>
      <c r="F22" s="77"/>
      <c r="G22" s="77" t="s">
        <v>158</v>
      </c>
      <c r="H22" s="77"/>
      <c r="I22" s="77" t="s">
        <v>158</v>
      </c>
      <c r="J22" s="78" t="s">
        <v>139</v>
      </c>
      <c r="K22" s="79"/>
      <c r="L22" s="51"/>
    </row>
    <row r="23" spans="1:12" x14ac:dyDescent="0.55000000000000004">
      <c r="A23" s="73"/>
      <c r="B23" s="79"/>
      <c r="C23" s="79"/>
      <c r="E23" s="77" t="s">
        <v>363</v>
      </c>
      <c r="F23" s="79" t="s">
        <v>197</v>
      </c>
      <c r="G23" s="79" t="s">
        <v>161</v>
      </c>
      <c r="H23" s="79" t="s">
        <v>198</v>
      </c>
      <c r="I23" s="79" t="s">
        <v>161</v>
      </c>
      <c r="J23" s="80" t="s">
        <v>144</v>
      </c>
      <c r="K23" s="79"/>
      <c r="L23" s="51"/>
    </row>
    <row r="24" spans="1:12" x14ac:dyDescent="0.55000000000000004">
      <c r="A24" s="73"/>
      <c r="B24" s="81" t="s">
        <v>354</v>
      </c>
      <c r="C24" s="82"/>
      <c r="D24" s="83"/>
      <c r="E24" s="84" t="s">
        <v>158</v>
      </c>
      <c r="F24" s="85" t="s">
        <v>196</v>
      </c>
      <c r="G24" s="82" t="s">
        <v>160</v>
      </c>
      <c r="H24" s="85" t="s">
        <v>196</v>
      </c>
      <c r="I24" s="82" t="s">
        <v>133</v>
      </c>
      <c r="J24" s="86" t="s">
        <v>140</v>
      </c>
      <c r="L24" s="51"/>
    </row>
    <row r="25" spans="1:12" ht="22" customHeight="1" x14ac:dyDescent="0.55000000000000004">
      <c r="A25" s="73"/>
      <c r="B25" s="87" t="s">
        <v>14</v>
      </c>
      <c r="C25" s="79"/>
      <c r="E25" s="77"/>
      <c r="F25" s="88"/>
      <c r="G25" s="79"/>
      <c r="H25" s="88"/>
      <c r="I25" s="79"/>
      <c r="J25" s="89"/>
      <c r="L25" s="51"/>
    </row>
    <row r="26" spans="1:12" x14ac:dyDescent="0.55000000000000004">
      <c r="A26" s="73"/>
      <c r="B26" s="409"/>
      <c r="C26" s="409"/>
      <c r="D26" s="409"/>
      <c r="E26" s="301"/>
      <c r="F26" s="256"/>
      <c r="G26" s="302"/>
      <c r="H26" s="256"/>
      <c r="I26" s="301"/>
      <c r="J26" s="257"/>
      <c r="L26" s="51"/>
    </row>
    <row r="27" spans="1:12" x14ac:dyDescent="0.55000000000000004">
      <c r="A27" s="73"/>
      <c r="B27" s="409"/>
      <c r="C27" s="409"/>
      <c r="D27" s="409"/>
      <c r="E27" s="301"/>
      <c r="F27" s="256"/>
      <c r="G27" s="302"/>
      <c r="H27" s="256"/>
      <c r="I27" s="301"/>
      <c r="J27" s="257"/>
      <c r="L27" s="51"/>
    </row>
    <row r="28" spans="1:12" x14ac:dyDescent="0.55000000000000004">
      <c r="A28" s="73"/>
      <c r="B28" s="409"/>
      <c r="C28" s="409"/>
      <c r="D28" s="409"/>
      <c r="E28" s="301"/>
      <c r="F28" s="256"/>
      <c r="G28" s="302"/>
      <c r="H28" s="256"/>
      <c r="I28" s="301"/>
      <c r="J28" s="257"/>
      <c r="L28" s="51"/>
    </row>
    <row r="29" spans="1:12" x14ac:dyDescent="0.55000000000000004">
      <c r="A29" s="73"/>
      <c r="B29" s="409"/>
      <c r="C29" s="409"/>
      <c r="D29" s="409"/>
      <c r="E29" s="301"/>
      <c r="F29" s="256"/>
      <c r="G29" s="302"/>
      <c r="H29" s="256"/>
      <c r="I29" s="301"/>
      <c r="J29" s="257"/>
      <c r="L29" s="51"/>
    </row>
    <row r="30" spans="1:12" x14ac:dyDescent="0.55000000000000004">
      <c r="A30" s="73"/>
      <c r="B30" s="409"/>
      <c r="C30" s="409"/>
      <c r="D30" s="409"/>
      <c r="E30" s="301"/>
      <c r="F30" s="256"/>
      <c r="G30" s="302"/>
      <c r="H30" s="256"/>
      <c r="I30" s="301"/>
      <c r="J30" s="257"/>
      <c r="L30" s="51"/>
    </row>
    <row r="31" spans="1:12" x14ac:dyDescent="0.55000000000000004">
      <c r="A31" s="73"/>
      <c r="B31" s="409"/>
      <c r="C31" s="409"/>
      <c r="D31" s="409"/>
      <c r="E31" s="301"/>
      <c r="F31" s="256"/>
      <c r="G31" s="302"/>
      <c r="H31" s="256"/>
      <c r="I31" s="301"/>
      <c r="J31" s="257"/>
      <c r="L31" s="51"/>
    </row>
    <row r="32" spans="1:12" x14ac:dyDescent="0.55000000000000004">
      <c r="A32" s="73"/>
      <c r="B32" s="412" t="s">
        <v>153</v>
      </c>
      <c r="C32" s="413"/>
      <c r="D32" s="414"/>
      <c r="E32" s="301"/>
      <c r="F32" s="256"/>
      <c r="G32" s="302"/>
      <c r="H32" s="256"/>
      <c r="I32" s="301"/>
      <c r="J32" s="257"/>
      <c r="L32" s="51"/>
    </row>
    <row r="33" spans="1:12" x14ac:dyDescent="0.55000000000000004">
      <c r="A33" s="73"/>
      <c r="B33" s="409"/>
      <c r="C33" s="409"/>
      <c r="D33" s="409"/>
      <c r="E33" s="301"/>
      <c r="F33" s="256"/>
      <c r="G33" s="302"/>
      <c r="H33" s="256"/>
      <c r="I33" s="301"/>
      <c r="J33" s="257"/>
      <c r="L33" s="51"/>
    </row>
    <row r="34" spans="1:12" ht="22" customHeight="1" x14ac:dyDescent="0.55000000000000004">
      <c r="A34" s="73"/>
      <c r="B34" s="87" t="s">
        <v>15</v>
      </c>
      <c r="C34" s="79"/>
      <c r="E34" s="77"/>
      <c r="F34" s="88"/>
      <c r="G34" s="79"/>
      <c r="H34" s="88"/>
      <c r="I34" s="79"/>
      <c r="J34" s="89"/>
      <c r="L34" s="51"/>
    </row>
    <row r="35" spans="1:12" x14ac:dyDescent="0.55000000000000004">
      <c r="A35" s="73"/>
      <c r="B35" s="409"/>
      <c r="C35" s="409"/>
      <c r="D35" s="409"/>
      <c r="E35" s="301"/>
      <c r="F35" s="256"/>
      <c r="G35" s="302"/>
      <c r="H35" s="256"/>
      <c r="I35" s="301"/>
      <c r="J35" s="257"/>
      <c r="L35" s="51"/>
    </row>
    <row r="36" spans="1:12" x14ac:dyDescent="0.55000000000000004">
      <c r="A36" s="73"/>
      <c r="B36" s="409"/>
      <c r="C36" s="409"/>
      <c r="D36" s="409"/>
      <c r="E36" s="301"/>
      <c r="F36" s="256"/>
      <c r="G36" s="302"/>
      <c r="H36" s="256"/>
      <c r="I36" s="301"/>
      <c r="J36" s="257"/>
      <c r="L36" s="51"/>
    </row>
    <row r="37" spans="1:12" x14ac:dyDescent="0.55000000000000004">
      <c r="A37" s="73"/>
      <c r="B37" s="409"/>
      <c r="C37" s="409"/>
      <c r="D37" s="409"/>
      <c r="E37" s="301"/>
      <c r="F37" s="256"/>
      <c r="G37" s="302"/>
      <c r="H37" s="256"/>
      <c r="I37" s="301"/>
      <c r="J37" s="257"/>
      <c r="L37" s="51"/>
    </row>
    <row r="38" spans="1:12" x14ac:dyDescent="0.55000000000000004">
      <c r="A38" s="73"/>
      <c r="B38" s="409"/>
      <c r="C38" s="409"/>
      <c r="D38" s="409"/>
      <c r="E38" s="301"/>
      <c r="F38" s="256"/>
      <c r="G38" s="302"/>
      <c r="H38" s="256"/>
      <c r="I38" s="301"/>
      <c r="J38" s="257"/>
      <c r="L38" s="51"/>
    </row>
    <row r="39" spans="1:12" x14ac:dyDescent="0.55000000000000004">
      <c r="A39" s="73"/>
      <c r="B39" s="409"/>
      <c r="C39" s="409"/>
      <c r="D39" s="409"/>
      <c r="E39" s="301"/>
      <c r="F39" s="256"/>
      <c r="G39" s="302"/>
      <c r="H39" s="256"/>
      <c r="I39" s="301"/>
      <c r="J39" s="257"/>
      <c r="L39" s="51"/>
    </row>
    <row r="40" spans="1:12" x14ac:dyDescent="0.55000000000000004">
      <c r="A40" s="73"/>
      <c r="B40" s="409"/>
      <c r="C40" s="409"/>
      <c r="D40" s="409"/>
      <c r="E40" s="301"/>
      <c r="F40" s="256"/>
      <c r="G40" s="302"/>
      <c r="H40" s="256"/>
      <c r="I40" s="301"/>
      <c r="J40" s="257"/>
      <c r="L40" s="51"/>
    </row>
    <row r="41" spans="1:12" x14ac:dyDescent="0.55000000000000004">
      <c r="A41" s="73"/>
      <c r="B41" s="412" t="s">
        <v>153</v>
      </c>
      <c r="C41" s="413"/>
      <c r="D41" s="414"/>
      <c r="E41" s="301"/>
      <c r="F41" s="256"/>
      <c r="G41" s="302"/>
      <c r="H41" s="256"/>
      <c r="I41" s="301"/>
      <c r="J41" s="257"/>
      <c r="L41" s="51"/>
    </row>
    <row r="42" spans="1:12" x14ac:dyDescent="0.55000000000000004">
      <c r="A42" s="73"/>
      <c r="B42" s="409"/>
      <c r="C42" s="409"/>
      <c r="D42" s="409"/>
      <c r="E42" s="301"/>
      <c r="F42" s="256"/>
      <c r="G42" s="302"/>
      <c r="H42" s="256"/>
      <c r="I42" s="301"/>
      <c r="J42" s="257"/>
      <c r="L42" s="51"/>
    </row>
    <row r="43" spans="1:12" ht="22" customHeight="1" x14ac:dyDescent="0.55000000000000004">
      <c r="A43" s="73"/>
      <c r="B43" s="87" t="s">
        <v>426</v>
      </c>
      <c r="C43" s="79"/>
      <c r="E43" s="77"/>
      <c r="F43" s="88"/>
      <c r="G43" s="79"/>
      <c r="H43" s="88"/>
      <c r="I43" s="79"/>
      <c r="J43" s="89"/>
      <c r="L43" s="51"/>
    </row>
    <row r="44" spans="1:12" x14ac:dyDescent="0.55000000000000004">
      <c r="A44" s="73"/>
      <c r="B44" s="409"/>
      <c r="C44" s="409"/>
      <c r="D44" s="409"/>
      <c r="E44" s="301"/>
      <c r="F44" s="256"/>
      <c r="G44" s="302"/>
      <c r="H44" s="256"/>
      <c r="I44" s="301"/>
      <c r="J44" s="257"/>
      <c r="L44" s="51"/>
    </row>
    <row r="45" spans="1:12" x14ac:dyDescent="0.55000000000000004">
      <c r="A45" s="73"/>
      <c r="B45" s="409"/>
      <c r="C45" s="409"/>
      <c r="D45" s="409"/>
      <c r="E45" s="301"/>
      <c r="F45" s="256"/>
      <c r="G45" s="302"/>
      <c r="H45" s="256"/>
      <c r="I45" s="301"/>
      <c r="J45" s="257"/>
      <c r="L45" s="51"/>
    </row>
    <row r="46" spans="1:12" x14ac:dyDescent="0.55000000000000004">
      <c r="A46" s="73"/>
      <c r="B46" s="409"/>
      <c r="C46" s="409"/>
      <c r="D46" s="409"/>
      <c r="E46" s="301"/>
      <c r="F46" s="256"/>
      <c r="G46" s="302"/>
      <c r="H46" s="256"/>
      <c r="I46" s="301"/>
      <c r="J46" s="257"/>
      <c r="L46" s="51"/>
    </row>
    <row r="47" spans="1:12" x14ac:dyDescent="0.55000000000000004">
      <c r="A47" s="73"/>
      <c r="B47" s="409"/>
      <c r="C47" s="409"/>
      <c r="D47" s="409"/>
      <c r="E47" s="301"/>
      <c r="F47" s="256"/>
      <c r="G47" s="302"/>
      <c r="H47" s="256"/>
      <c r="I47" s="301"/>
      <c r="J47" s="257"/>
      <c r="L47" s="51"/>
    </row>
    <row r="48" spans="1:12" x14ac:dyDescent="0.55000000000000004">
      <c r="A48" s="73"/>
      <c r="B48" s="409"/>
      <c r="C48" s="409"/>
      <c r="D48" s="409"/>
      <c r="E48" s="301"/>
      <c r="F48" s="256"/>
      <c r="G48" s="302"/>
      <c r="H48" s="256"/>
      <c r="I48" s="301"/>
      <c r="J48" s="257"/>
      <c r="L48" s="51"/>
    </row>
    <row r="49" spans="1:12" x14ac:dyDescent="0.55000000000000004">
      <c r="A49" s="73"/>
      <c r="B49" s="409"/>
      <c r="C49" s="409"/>
      <c r="D49" s="409"/>
      <c r="E49" s="301"/>
      <c r="F49" s="256"/>
      <c r="G49" s="302"/>
      <c r="H49" s="256"/>
      <c r="I49" s="301"/>
      <c r="J49" s="257"/>
      <c r="L49" s="51"/>
    </row>
    <row r="50" spans="1:12" x14ac:dyDescent="0.55000000000000004">
      <c r="A50" s="73"/>
      <c r="B50" s="412" t="s">
        <v>153</v>
      </c>
      <c r="C50" s="413"/>
      <c r="D50" s="414"/>
      <c r="E50" s="301"/>
      <c r="F50" s="256"/>
      <c r="G50" s="302"/>
      <c r="H50" s="256"/>
      <c r="I50" s="301"/>
      <c r="J50" s="257"/>
      <c r="L50" s="51"/>
    </row>
    <row r="51" spans="1:12" x14ac:dyDescent="0.55000000000000004">
      <c r="A51" s="73"/>
      <c r="B51" s="409"/>
      <c r="C51" s="409"/>
      <c r="D51" s="409"/>
      <c r="E51" s="301"/>
      <c r="F51" s="256"/>
      <c r="G51" s="302"/>
      <c r="H51" s="256"/>
      <c r="I51" s="301"/>
      <c r="J51" s="257"/>
      <c r="L51" s="51"/>
    </row>
    <row r="52" spans="1:12" ht="22" customHeight="1" x14ac:dyDescent="0.55000000000000004">
      <c r="A52" s="73"/>
      <c r="B52" s="87" t="s">
        <v>425</v>
      </c>
      <c r="C52" s="79"/>
      <c r="E52" s="77"/>
      <c r="F52" s="88"/>
      <c r="G52" s="79"/>
      <c r="H52" s="88"/>
      <c r="I52" s="79"/>
      <c r="J52" s="89"/>
      <c r="L52" s="51"/>
    </row>
    <row r="53" spans="1:12" x14ac:dyDescent="0.55000000000000004">
      <c r="A53" s="73"/>
      <c r="B53" s="409"/>
      <c r="C53" s="409"/>
      <c r="D53" s="409"/>
      <c r="E53" s="301"/>
      <c r="F53" s="256"/>
      <c r="G53" s="302"/>
      <c r="H53" s="256"/>
      <c r="I53" s="301"/>
      <c r="J53" s="257"/>
      <c r="L53" s="51"/>
    </row>
    <row r="54" spans="1:12" x14ac:dyDescent="0.55000000000000004">
      <c r="A54" s="73"/>
      <c r="B54" s="409"/>
      <c r="C54" s="409"/>
      <c r="D54" s="409"/>
      <c r="E54" s="301"/>
      <c r="F54" s="256"/>
      <c r="G54" s="302"/>
      <c r="H54" s="256"/>
      <c r="I54" s="301"/>
      <c r="J54" s="257"/>
      <c r="L54" s="51"/>
    </row>
    <row r="55" spans="1:12" x14ac:dyDescent="0.55000000000000004">
      <c r="A55" s="73"/>
      <c r="B55" s="409"/>
      <c r="C55" s="409"/>
      <c r="D55" s="409"/>
      <c r="E55" s="301"/>
      <c r="F55" s="256"/>
      <c r="G55" s="302"/>
      <c r="H55" s="256"/>
      <c r="I55" s="301"/>
      <c r="J55" s="257"/>
      <c r="L55" s="51"/>
    </row>
    <row r="56" spans="1:12" x14ac:dyDescent="0.55000000000000004">
      <c r="A56" s="73"/>
      <c r="B56" s="409"/>
      <c r="C56" s="409"/>
      <c r="D56" s="409"/>
      <c r="E56" s="301"/>
      <c r="F56" s="256"/>
      <c r="G56" s="302"/>
      <c r="H56" s="256"/>
      <c r="I56" s="301"/>
      <c r="J56" s="257"/>
      <c r="L56" s="51"/>
    </row>
    <row r="57" spans="1:12" x14ac:dyDescent="0.55000000000000004">
      <c r="A57" s="73"/>
      <c r="B57" s="409"/>
      <c r="C57" s="409"/>
      <c r="D57" s="409"/>
      <c r="E57" s="301"/>
      <c r="F57" s="256"/>
      <c r="G57" s="302"/>
      <c r="H57" s="256"/>
      <c r="I57" s="301"/>
      <c r="J57" s="257"/>
      <c r="L57" s="51"/>
    </row>
    <row r="58" spans="1:12" x14ac:dyDescent="0.55000000000000004">
      <c r="A58" s="73"/>
      <c r="B58" s="409"/>
      <c r="C58" s="409"/>
      <c r="D58" s="409"/>
      <c r="E58" s="301"/>
      <c r="F58" s="256"/>
      <c r="G58" s="302"/>
      <c r="H58" s="256"/>
      <c r="I58" s="301"/>
      <c r="J58" s="257"/>
      <c r="L58" s="51"/>
    </row>
    <row r="59" spans="1:12" x14ac:dyDescent="0.55000000000000004">
      <c r="A59" s="73"/>
      <c r="B59" s="412" t="s">
        <v>153</v>
      </c>
      <c r="C59" s="413"/>
      <c r="D59" s="414"/>
      <c r="E59" s="301"/>
      <c r="F59" s="256"/>
      <c r="G59" s="302"/>
      <c r="H59" s="256"/>
      <c r="I59" s="301"/>
      <c r="J59" s="257"/>
      <c r="L59" s="51"/>
    </row>
    <row r="60" spans="1:12" x14ac:dyDescent="0.55000000000000004">
      <c r="A60" s="73"/>
      <c r="B60" s="409"/>
      <c r="C60" s="409"/>
      <c r="D60" s="409"/>
      <c r="E60" s="301"/>
      <c r="F60" s="256"/>
      <c r="G60" s="302"/>
      <c r="H60" s="256"/>
      <c r="I60" s="301"/>
      <c r="J60" s="257"/>
      <c r="L60" s="51"/>
    </row>
    <row r="61" spans="1:12" x14ac:dyDescent="0.55000000000000004">
      <c r="A61" s="73"/>
      <c r="B61" s="43" t="s">
        <v>355</v>
      </c>
      <c r="E61" s="303">
        <f>SUM(E26:E60)</f>
        <v>0</v>
      </c>
      <c r="G61" s="303">
        <f>SUM(G26:G60)</f>
        <v>0</v>
      </c>
      <c r="I61" s="303">
        <f>SUM(I26:I60)</f>
        <v>0</v>
      </c>
      <c r="J61" s="75"/>
      <c r="L61" s="51"/>
    </row>
    <row r="62" spans="1:12" x14ac:dyDescent="0.55000000000000004">
      <c r="A62" s="73"/>
      <c r="B62" s="43" t="s">
        <v>356</v>
      </c>
      <c r="G62" s="299" t="e">
        <f>G61/E61</f>
        <v>#DIV/0!</v>
      </c>
      <c r="I62" s="299" t="e">
        <f>I61/E61</f>
        <v>#DIV/0!</v>
      </c>
      <c r="J62" s="75"/>
      <c r="L62" s="51"/>
    </row>
    <row r="63" spans="1:12" x14ac:dyDescent="0.55000000000000004">
      <c r="A63" s="73"/>
      <c r="B63" s="43" t="s">
        <v>162</v>
      </c>
      <c r="G63" s="91" t="e">
        <f>IF(G62&lt;(1/3),"Yes","No")</f>
        <v>#DIV/0!</v>
      </c>
      <c r="I63" s="91" t="e">
        <f>IF(I62&lt;(1/3),"Yes","No")</f>
        <v>#DIV/0!</v>
      </c>
      <c r="J63" s="75"/>
      <c r="L63" s="51"/>
    </row>
    <row r="64" spans="1:12" x14ac:dyDescent="0.55000000000000004">
      <c r="A64" s="73"/>
      <c r="B64" s="43" t="s">
        <v>163</v>
      </c>
      <c r="G64" s="91" t="e">
        <f>IF(G62&gt;(2/3),"Yes","No")</f>
        <v>#DIV/0!</v>
      </c>
      <c r="I64" s="91" t="e">
        <f>IF(I62&gt;(2/3),"Yes","No")</f>
        <v>#DIV/0!</v>
      </c>
      <c r="J64" s="75"/>
      <c r="L64" s="51"/>
    </row>
    <row r="65" spans="1:12" x14ac:dyDescent="0.55000000000000004">
      <c r="A65" s="73"/>
      <c r="J65" s="75"/>
      <c r="L65" s="51"/>
    </row>
    <row r="66" spans="1:12" x14ac:dyDescent="0.55000000000000004">
      <c r="A66" s="92" t="s">
        <v>121</v>
      </c>
      <c r="G66" s="91"/>
      <c r="I66" s="91"/>
      <c r="J66" s="75"/>
      <c r="L66" s="51"/>
    </row>
    <row r="67" spans="1:12" x14ac:dyDescent="0.55000000000000004">
      <c r="A67" s="93" t="s">
        <v>141</v>
      </c>
      <c r="B67" s="401"/>
      <c r="C67" s="402"/>
      <c r="D67" s="402"/>
      <c r="E67" s="402"/>
      <c r="F67" s="402"/>
      <c r="G67" s="402"/>
      <c r="H67" s="402"/>
      <c r="I67" s="402"/>
      <c r="J67" s="403"/>
      <c r="L67" s="51"/>
    </row>
    <row r="68" spans="1:12" x14ac:dyDescent="0.55000000000000004">
      <c r="A68" s="93" t="s">
        <v>142</v>
      </c>
      <c r="B68" s="401"/>
      <c r="C68" s="402"/>
      <c r="D68" s="402"/>
      <c r="E68" s="402"/>
      <c r="F68" s="402"/>
      <c r="G68" s="402"/>
      <c r="H68" s="402"/>
      <c r="I68" s="402"/>
      <c r="J68" s="403"/>
      <c r="L68" s="51"/>
    </row>
    <row r="69" spans="1:12" x14ac:dyDescent="0.55000000000000004">
      <c r="A69" s="93" t="s">
        <v>143</v>
      </c>
      <c r="B69" s="404" t="s">
        <v>154</v>
      </c>
      <c r="C69" s="405"/>
      <c r="D69" s="405"/>
      <c r="E69" s="405"/>
      <c r="F69" s="405"/>
      <c r="G69" s="405"/>
      <c r="H69" s="405"/>
      <c r="I69" s="405"/>
      <c r="J69" s="406"/>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396" t="s">
        <v>174</v>
      </c>
      <c r="B72" s="397"/>
      <c r="C72" s="397"/>
      <c r="D72" s="397"/>
      <c r="E72" s="397"/>
      <c r="F72" s="397"/>
      <c r="G72" s="397"/>
      <c r="H72" s="397"/>
      <c r="I72" s="397"/>
      <c r="J72" s="398"/>
      <c r="L72" s="51"/>
    </row>
    <row r="73" spans="1:12" x14ac:dyDescent="0.55000000000000004">
      <c r="A73" s="73" t="s">
        <v>131</v>
      </c>
      <c r="B73" s="43" t="s">
        <v>181</v>
      </c>
      <c r="J73" s="100" t="e">
        <f>G63</f>
        <v>#DIV/0!</v>
      </c>
    </row>
    <row r="74" spans="1:12" x14ac:dyDescent="0.55000000000000004">
      <c r="A74" s="92"/>
      <c r="B74" s="76" t="s">
        <v>167</v>
      </c>
      <c r="J74" s="101"/>
      <c r="L74" s="51"/>
    </row>
    <row r="75" spans="1:12" x14ac:dyDescent="0.55000000000000004">
      <c r="A75" s="92"/>
      <c r="J75" s="75"/>
      <c r="L75" s="51"/>
    </row>
    <row r="76" spans="1:12" ht="15" customHeight="1" x14ac:dyDescent="0.55000000000000004">
      <c r="A76" s="73" t="s">
        <v>132</v>
      </c>
      <c r="B76" s="43" t="s">
        <v>182</v>
      </c>
      <c r="J76" s="100" t="e">
        <f>G64</f>
        <v>#DIV/0!</v>
      </c>
    </row>
    <row r="77" spans="1:12" ht="15" customHeight="1" x14ac:dyDescent="0.55000000000000004">
      <c r="A77" s="73"/>
      <c r="B77" s="76" t="s">
        <v>166</v>
      </c>
      <c r="C77" s="76"/>
      <c r="J77" s="101"/>
    </row>
    <row r="78" spans="1:12" ht="15" customHeight="1" x14ac:dyDescent="0.55000000000000004">
      <c r="A78" s="73"/>
      <c r="B78" s="102" t="s">
        <v>130</v>
      </c>
      <c r="C78" s="399" t="s">
        <v>349</v>
      </c>
      <c r="D78" s="399"/>
      <c r="E78" s="399"/>
      <c r="F78" s="399"/>
      <c r="G78" s="399"/>
      <c r="H78" s="399"/>
      <c r="J78" s="101"/>
    </row>
    <row r="79" spans="1:12" ht="15" customHeight="1" x14ac:dyDescent="0.55000000000000004">
      <c r="A79" s="73"/>
      <c r="C79" s="399"/>
      <c r="D79" s="399"/>
      <c r="E79" s="399"/>
      <c r="F79" s="399"/>
      <c r="G79" s="399"/>
      <c r="H79" s="399"/>
      <c r="J79" s="101"/>
    </row>
    <row r="80" spans="1:12" x14ac:dyDescent="0.55000000000000004">
      <c r="A80" s="73"/>
      <c r="B80" s="102" t="s">
        <v>131</v>
      </c>
      <c r="C80" s="76" t="s">
        <v>168</v>
      </c>
      <c r="J80" s="75"/>
    </row>
    <row r="81" spans="1:12" x14ac:dyDescent="0.55000000000000004">
      <c r="A81" s="73"/>
      <c r="J81" s="75"/>
    </row>
    <row r="82" spans="1:12" x14ac:dyDescent="0.55000000000000004">
      <c r="A82" s="73" t="s">
        <v>134</v>
      </c>
      <c r="B82" s="43" t="s">
        <v>169</v>
      </c>
      <c r="J82" s="75"/>
    </row>
    <row r="83" spans="1:12" x14ac:dyDescent="0.55000000000000004">
      <c r="A83" s="73"/>
      <c r="J83" s="75"/>
    </row>
    <row r="84" spans="1:12" x14ac:dyDescent="0.55000000000000004">
      <c r="A84" s="73"/>
      <c r="B84" s="49" t="s">
        <v>413</v>
      </c>
      <c r="F84" s="410"/>
      <c r="G84" s="410"/>
      <c r="H84" s="410"/>
      <c r="I84" s="410"/>
      <c r="J84" s="411"/>
    </row>
    <row r="85" spans="1:12" x14ac:dyDescent="0.55000000000000004">
      <c r="A85" s="73"/>
      <c r="B85" s="49"/>
      <c r="F85" s="103"/>
      <c r="G85" s="103"/>
      <c r="H85" s="103"/>
      <c r="I85" s="103"/>
      <c r="J85" s="104"/>
    </row>
    <row r="86" spans="1:12" x14ac:dyDescent="0.55000000000000004">
      <c r="A86" s="105"/>
      <c r="C86" s="77"/>
      <c r="D86" s="79"/>
      <c r="F86" s="79"/>
      <c r="H86" s="79" t="s">
        <v>138</v>
      </c>
      <c r="I86" s="79" t="s">
        <v>138</v>
      </c>
      <c r="J86" s="80" t="s">
        <v>139</v>
      </c>
    </row>
    <row r="87" spans="1:12" ht="15" customHeight="1" x14ac:dyDescent="0.55000000000000004">
      <c r="A87" s="105"/>
      <c r="C87" s="50"/>
      <c r="D87" s="50"/>
      <c r="F87" s="79"/>
      <c r="H87" s="106" t="s">
        <v>58</v>
      </c>
      <c r="I87" s="107" t="s">
        <v>57</v>
      </c>
      <c r="J87" s="80" t="s">
        <v>144</v>
      </c>
    </row>
    <row r="88" spans="1:12" x14ac:dyDescent="0.55000000000000004">
      <c r="A88" s="105"/>
      <c r="B88" s="108" t="s">
        <v>357</v>
      </c>
      <c r="C88" s="108"/>
      <c r="D88" s="108"/>
      <c r="E88" s="83"/>
      <c r="F88" s="82"/>
      <c r="G88" s="83"/>
      <c r="H88" s="82" t="s">
        <v>129</v>
      </c>
      <c r="I88" s="82" t="s">
        <v>129</v>
      </c>
      <c r="J88" s="109" t="s">
        <v>140</v>
      </c>
    </row>
    <row r="89" spans="1:12" ht="22" customHeight="1" x14ac:dyDescent="0.55000000000000004">
      <c r="A89" s="400"/>
      <c r="B89" s="87" t="s">
        <v>14</v>
      </c>
      <c r="C89" s="79"/>
      <c r="E89" s="77"/>
      <c r="F89" s="88"/>
      <c r="G89" s="79"/>
      <c r="H89" s="88"/>
      <c r="I89" s="79"/>
      <c r="J89" s="89"/>
      <c r="L89" s="51"/>
    </row>
    <row r="90" spans="1:12" x14ac:dyDescent="0.55000000000000004">
      <c r="A90" s="400"/>
      <c r="B90" s="415"/>
      <c r="C90" s="415"/>
      <c r="D90" s="415"/>
      <c r="E90" s="415"/>
      <c r="F90" s="415"/>
      <c r="G90" s="415"/>
      <c r="H90" s="258"/>
      <c r="I90" s="258"/>
      <c r="J90" s="259"/>
    </row>
    <row r="91" spans="1:12" x14ac:dyDescent="0.55000000000000004">
      <c r="A91" s="400"/>
      <c r="B91" s="415"/>
      <c r="C91" s="415"/>
      <c r="D91" s="415"/>
      <c r="E91" s="415"/>
      <c r="F91" s="415"/>
      <c r="G91" s="415"/>
      <c r="H91" s="258"/>
      <c r="I91" s="258"/>
      <c r="J91" s="259"/>
    </row>
    <row r="92" spans="1:12" x14ac:dyDescent="0.55000000000000004">
      <c r="A92" s="400"/>
      <c r="B92" s="415"/>
      <c r="C92" s="415"/>
      <c r="D92" s="415"/>
      <c r="E92" s="415"/>
      <c r="F92" s="415"/>
      <c r="G92" s="415"/>
      <c r="H92" s="258"/>
      <c r="I92" s="258"/>
      <c r="J92" s="259"/>
    </row>
    <row r="93" spans="1:12" x14ac:dyDescent="0.55000000000000004">
      <c r="A93" s="400"/>
      <c r="B93" s="415"/>
      <c r="C93" s="415"/>
      <c r="D93" s="415"/>
      <c r="E93" s="415"/>
      <c r="F93" s="415"/>
      <c r="G93" s="415"/>
      <c r="H93" s="258"/>
      <c r="I93" s="258"/>
      <c r="J93" s="259"/>
    </row>
    <row r="94" spans="1:12" x14ac:dyDescent="0.55000000000000004">
      <c r="A94" s="400"/>
      <c r="B94" s="415"/>
      <c r="C94" s="415"/>
      <c r="D94" s="415"/>
      <c r="E94" s="415"/>
      <c r="F94" s="415"/>
      <c r="G94" s="415"/>
      <c r="H94" s="258"/>
      <c r="I94" s="258"/>
      <c r="J94" s="259"/>
    </row>
    <row r="95" spans="1:12" x14ac:dyDescent="0.55000000000000004">
      <c r="A95" s="400"/>
      <c r="B95" s="416" t="s">
        <v>153</v>
      </c>
      <c r="C95" s="416"/>
      <c r="D95" s="416"/>
      <c r="E95" s="416"/>
      <c r="F95" s="416"/>
      <c r="G95" s="416"/>
      <c r="H95" s="258"/>
      <c r="I95" s="258"/>
      <c r="J95" s="259"/>
    </row>
    <row r="96" spans="1:12" x14ac:dyDescent="0.55000000000000004">
      <c r="A96" s="400"/>
      <c r="B96" s="415"/>
      <c r="C96" s="415"/>
      <c r="D96" s="415"/>
      <c r="E96" s="415"/>
      <c r="F96" s="415"/>
      <c r="G96" s="415"/>
      <c r="H96" s="258"/>
      <c r="I96" s="258"/>
      <c r="J96" s="259"/>
    </row>
    <row r="97" spans="1:12" ht="22" customHeight="1" x14ac:dyDescent="0.55000000000000004">
      <c r="A97" s="400"/>
      <c r="B97" s="87" t="s">
        <v>15</v>
      </c>
      <c r="C97" s="79"/>
      <c r="E97" s="77"/>
      <c r="F97" s="88"/>
      <c r="G97" s="79"/>
      <c r="H97" s="88"/>
      <c r="I97" s="79"/>
      <c r="J97" s="89"/>
      <c r="L97" s="51"/>
    </row>
    <row r="98" spans="1:12" x14ac:dyDescent="0.55000000000000004">
      <c r="A98" s="400"/>
      <c r="B98" s="415"/>
      <c r="C98" s="415"/>
      <c r="D98" s="415"/>
      <c r="E98" s="415"/>
      <c r="F98" s="415"/>
      <c r="G98" s="415"/>
      <c r="H98" s="258"/>
      <c r="I98" s="258"/>
      <c r="J98" s="259"/>
    </row>
    <row r="99" spans="1:12" x14ac:dyDescent="0.55000000000000004">
      <c r="A99" s="400"/>
      <c r="B99" s="415"/>
      <c r="C99" s="415"/>
      <c r="D99" s="415"/>
      <c r="E99" s="415"/>
      <c r="F99" s="415"/>
      <c r="G99" s="415"/>
      <c r="H99" s="258"/>
      <c r="I99" s="258"/>
      <c r="J99" s="259"/>
    </row>
    <row r="100" spans="1:12" x14ac:dyDescent="0.55000000000000004">
      <c r="A100" s="400"/>
      <c r="B100" s="415"/>
      <c r="C100" s="415"/>
      <c r="D100" s="415"/>
      <c r="E100" s="415"/>
      <c r="F100" s="415"/>
      <c r="G100" s="415"/>
      <c r="H100" s="258"/>
      <c r="I100" s="258"/>
      <c r="J100" s="259"/>
    </row>
    <row r="101" spans="1:12" x14ac:dyDescent="0.55000000000000004">
      <c r="A101" s="400"/>
      <c r="B101" s="415"/>
      <c r="C101" s="415"/>
      <c r="D101" s="415"/>
      <c r="E101" s="415"/>
      <c r="F101" s="415"/>
      <c r="G101" s="415"/>
      <c r="H101" s="258"/>
      <c r="I101" s="258"/>
      <c r="J101" s="259"/>
    </row>
    <row r="102" spans="1:12" x14ac:dyDescent="0.55000000000000004">
      <c r="A102" s="400"/>
      <c r="B102" s="415"/>
      <c r="C102" s="415"/>
      <c r="D102" s="415"/>
      <c r="E102" s="415"/>
      <c r="F102" s="415"/>
      <c r="G102" s="415"/>
      <c r="H102" s="258"/>
      <c r="I102" s="258"/>
      <c r="J102" s="259"/>
    </row>
    <row r="103" spans="1:12" x14ac:dyDescent="0.55000000000000004">
      <c r="A103" s="400"/>
      <c r="B103" s="416" t="s">
        <v>153</v>
      </c>
      <c r="C103" s="416"/>
      <c r="D103" s="416"/>
      <c r="E103" s="416"/>
      <c r="F103" s="416"/>
      <c r="G103" s="416"/>
      <c r="H103" s="258"/>
      <c r="I103" s="258"/>
      <c r="J103" s="259"/>
    </row>
    <row r="104" spans="1:12" x14ac:dyDescent="0.55000000000000004">
      <c r="A104" s="400"/>
      <c r="B104" s="415"/>
      <c r="C104" s="415"/>
      <c r="D104" s="415"/>
      <c r="E104" s="415"/>
      <c r="F104" s="415"/>
      <c r="G104" s="415"/>
      <c r="H104" s="258"/>
      <c r="I104" s="258"/>
      <c r="J104" s="259"/>
    </row>
    <row r="105" spans="1:12" ht="22" customHeight="1" x14ac:dyDescent="0.55000000000000004">
      <c r="A105" s="400"/>
      <c r="B105" s="87" t="s">
        <v>426</v>
      </c>
      <c r="C105" s="79"/>
      <c r="E105" s="77"/>
      <c r="F105" s="88"/>
      <c r="G105" s="79"/>
      <c r="H105" s="88"/>
      <c r="I105" s="79"/>
      <c r="J105" s="89"/>
      <c r="L105" s="51"/>
    </row>
    <row r="106" spans="1:12" x14ac:dyDescent="0.55000000000000004">
      <c r="A106" s="400"/>
      <c r="B106" s="415"/>
      <c r="C106" s="415"/>
      <c r="D106" s="415"/>
      <c r="E106" s="415"/>
      <c r="F106" s="415"/>
      <c r="G106" s="415"/>
      <c r="H106" s="258"/>
      <c r="I106" s="258"/>
      <c r="J106" s="259"/>
    </row>
    <row r="107" spans="1:12" x14ac:dyDescent="0.55000000000000004">
      <c r="A107" s="400"/>
      <c r="B107" s="415"/>
      <c r="C107" s="415"/>
      <c r="D107" s="415"/>
      <c r="E107" s="415"/>
      <c r="F107" s="415"/>
      <c r="G107" s="415"/>
      <c r="H107" s="258"/>
      <c r="I107" s="258"/>
      <c r="J107" s="259"/>
    </row>
    <row r="108" spans="1:12" x14ac:dyDescent="0.55000000000000004">
      <c r="A108" s="400"/>
      <c r="B108" s="415"/>
      <c r="C108" s="415"/>
      <c r="D108" s="415"/>
      <c r="E108" s="415"/>
      <c r="F108" s="415"/>
      <c r="G108" s="415"/>
      <c r="H108" s="258"/>
      <c r="I108" s="258"/>
      <c r="J108" s="259"/>
    </row>
    <row r="109" spans="1:12" x14ac:dyDescent="0.55000000000000004">
      <c r="A109" s="400"/>
      <c r="B109" s="415"/>
      <c r="C109" s="415"/>
      <c r="D109" s="415"/>
      <c r="E109" s="415"/>
      <c r="F109" s="415"/>
      <c r="G109" s="415"/>
      <c r="H109" s="258"/>
      <c r="I109" s="258"/>
      <c r="J109" s="259"/>
    </row>
    <row r="110" spans="1:12" x14ac:dyDescent="0.55000000000000004">
      <c r="A110" s="400"/>
      <c r="B110" s="415"/>
      <c r="C110" s="415"/>
      <c r="D110" s="415"/>
      <c r="E110" s="415"/>
      <c r="F110" s="415"/>
      <c r="G110" s="415"/>
      <c r="H110" s="258"/>
      <c r="I110" s="258"/>
      <c r="J110" s="259"/>
    </row>
    <row r="111" spans="1:12" x14ac:dyDescent="0.55000000000000004">
      <c r="A111" s="400"/>
      <c r="B111" s="416" t="s">
        <v>153</v>
      </c>
      <c r="C111" s="416"/>
      <c r="D111" s="416"/>
      <c r="E111" s="416"/>
      <c r="F111" s="416"/>
      <c r="G111" s="416"/>
      <c r="H111" s="258"/>
      <c r="I111" s="258"/>
      <c r="J111" s="259"/>
    </row>
    <row r="112" spans="1:12" x14ac:dyDescent="0.55000000000000004">
      <c r="A112" s="400"/>
      <c r="B112" s="415"/>
      <c r="C112" s="415"/>
      <c r="D112" s="415"/>
      <c r="E112" s="415"/>
      <c r="F112" s="415"/>
      <c r="G112" s="415"/>
      <c r="H112" s="258"/>
      <c r="I112" s="258"/>
      <c r="J112" s="259"/>
    </row>
    <row r="113" spans="1:12" ht="22" customHeight="1" x14ac:dyDescent="0.55000000000000004">
      <c r="A113" s="400"/>
      <c r="B113" s="87" t="s">
        <v>425</v>
      </c>
      <c r="C113" s="79"/>
      <c r="E113" s="77"/>
      <c r="F113" s="88"/>
      <c r="G113" s="79"/>
      <c r="H113" s="88"/>
      <c r="I113" s="79"/>
      <c r="J113" s="89"/>
      <c r="L113" s="51"/>
    </row>
    <row r="114" spans="1:12" x14ac:dyDescent="0.55000000000000004">
      <c r="A114" s="110"/>
      <c r="B114" s="415"/>
      <c r="C114" s="415"/>
      <c r="D114" s="415"/>
      <c r="E114" s="415"/>
      <c r="F114" s="415"/>
      <c r="G114" s="415"/>
      <c r="H114" s="258"/>
      <c r="I114" s="258"/>
      <c r="J114" s="259"/>
    </row>
    <row r="115" spans="1:12" x14ac:dyDescent="0.55000000000000004">
      <c r="A115" s="110"/>
      <c r="B115" s="415"/>
      <c r="C115" s="415"/>
      <c r="D115" s="415"/>
      <c r="E115" s="415"/>
      <c r="F115" s="415"/>
      <c r="G115" s="415"/>
      <c r="H115" s="258"/>
      <c r="I115" s="258"/>
      <c r="J115" s="259"/>
    </row>
    <row r="116" spans="1:12" x14ac:dyDescent="0.55000000000000004">
      <c r="A116" s="110"/>
      <c r="B116" s="415"/>
      <c r="C116" s="415"/>
      <c r="D116" s="415"/>
      <c r="E116" s="415"/>
      <c r="F116" s="415"/>
      <c r="G116" s="415"/>
      <c r="H116" s="258"/>
      <c r="I116" s="258"/>
      <c r="J116" s="259"/>
    </row>
    <row r="117" spans="1:12" x14ac:dyDescent="0.55000000000000004">
      <c r="A117" s="110"/>
      <c r="B117" s="415"/>
      <c r="C117" s="415"/>
      <c r="D117" s="415"/>
      <c r="E117" s="415"/>
      <c r="F117" s="415"/>
      <c r="G117" s="415"/>
      <c r="H117" s="258"/>
      <c r="I117" s="258"/>
      <c r="J117" s="259"/>
    </row>
    <row r="118" spans="1:12" x14ac:dyDescent="0.55000000000000004">
      <c r="A118" s="110"/>
      <c r="B118" s="415"/>
      <c r="C118" s="415"/>
      <c r="D118" s="415"/>
      <c r="E118" s="415"/>
      <c r="F118" s="415"/>
      <c r="G118" s="415"/>
      <c r="H118" s="258"/>
      <c r="I118" s="258"/>
      <c r="J118" s="259"/>
    </row>
    <row r="119" spans="1:12" x14ac:dyDescent="0.55000000000000004">
      <c r="A119" s="110"/>
      <c r="B119" s="416" t="s">
        <v>153</v>
      </c>
      <c r="C119" s="416"/>
      <c r="D119" s="416"/>
      <c r="E119" s="416"/>
      <c r="F119" s="416"/>
      <c r="G119" s="416"/>
      <c r="H119" s="258"/>
      <c r="I119" s="258"/>
      <c r="J119" s="259"/>
    </row>
    <row r="120" spans="1:12" x14ac:dyDescent="0.55000000000000004">
      <c r="A120" s="110"/>
      <c r="B120" s="415"/>
      <c r="C120" s="415"/>
      <c r="D120" s="415"/>
      <c r="E120" s="415"/>
      <c r="F120" s="415"/>
      <c r="G120" s="415"/>
      <c r="H120" s="258"/>
      <c r="I120" s="258"/>
      <c r="J120" s="259"/>
    </row>
    <row r="121" spans="1:12" x14ac:dyDescent="0.55000000000000004">
      <c r="A121" s="110"/>
      <c r="B121" s="111"/>
      <c r="C121" s="112"/>
      <c r="D121" s="113"/>
      <c r="E121" s="114"/>
      <c r="F121" s="114"/>
      <c r="G121" s="114"/>
      <c r="H121" s="115"/>
      <c r="I121" s="115"/>
      <c r="J121" s="116"/>
    </row>
    <row r="122" spans="1:12" x14ac:dyDescent="0.55000000000000004">
      <c r="A122" s="73" t="s">
        <v>135</v>
      </c>
      <c r="B122" s="117" t="s">
        <v>336</v>
      </c>
      <c r="C122" s="118"/>
      <c r="D122" s="118"/>
      <c r="E122" s="119"/>
      <c r="F122" s="119"/>
      <c r="G122" s="119"/>
      <c r="H122" s="119"/>
      <c r="I122" s="113"/>
      <c r="J122" s="116"/>
    </row>
    <row r="123" spans="1:12" x14ac:dyDescent="0.55000000000000004">
      <c r="A123" s="105"/>
      <c r="B123" s="407"/>
      <c r="C123" s="407"/>
      <c r="D123" s="407"/>
      <c r="E123" s="407"/>
      <c r="F123" s="407"/>
      <c r="G123" s="407"/>
      <c r="H123" s="407"/>
      <c r="I123" s="407"/>
      <c r="J123" s="408"/>
    </row>
    <row r="124" spans="1:12" x14ac:dyDescent="0.55000000000000004">
      <c r="A124" s="105"/>
      <c r="B124" s="407"/>
      <c r="C124" s="407"/>
      <c r="D124" s="407"/>
      <c r="E124" s="407"/>
      <c r="F124" s="407"/>
      <c r="G124" s="407"/>
      <c r="H124" s="407"/>
      <c r="I124" s="407"/>
      <c r="J124" s="408"/>
    </row>
    <row r="125" spans="1:12" x14ac:dyDescent="0.55000000000000004">
      <c r="A125" s="110"/>
      <c r="B125" s="111"/>
      <c r="C125" s="112"/>
      <c r="D125" s="113"/>
      <c r="E125" s="114"/>
      <c r="F125" s="114"/>
      <c r="G125" s="114"/>
      <c r="H125" s="115"/>
      <c r="I125" s="115"/>
      <c r="J125" s="116"/>
    </row>
    <row r="126" spans="1:12" x14ac:dyDescent="0.55000000000000004">
      <c r="A126" s="92" t="s">
        <v>121</v>
      </c>
      <c r="G126" s="91"/>
      <c r="I126" s="91"/>
      <c r="J126" s="75"/>
    </row>
    <row r="127" spans="1:12" x14ac:dyDescent="0.55000000000000004">
      <c r="A127" s="93" t="s">
        <v>155</v>
      </c>
      <c r="B127" s="401"/>
      <c r="C127" s="402"/>
      <c r="D127" s="402"/>
      <c r="E127" s="402"/>
      <c r="F127" s="402"/>
      <c r="G127" s="402"/>
      <c r="H127" s="402"/>
      <c r="I127" s="402"/>
      <c r="J127" s="403"/>
    </row>
    <row r="128" spans="1:12" x14ac:dyDescent="0.55000000000000004">
      <c r="A128" s="93" t="s">
        <v>156</v>
      </c>
      <c r="B128" s="401"/>
      <c r="C128" s="402"/>
      <c r="D128" s="402"/>
      <c r="E128" s="402"/>
      <c r="F128" s="402"/>
      <c r="G128" s="402"/>
      <c r="H128" s="402"/>
      <c r="I128" s="402"/>
      <c r="J128" s="403"/>
    </row>
    <row r="129" spans="1:10" ht="15" customHeight="1" x14ac:dyDescent="0.55000000000000004">
      <c r="A129" s="93" t="s">
        <v>157</v>
      </c>
      <c r="B129" s="404" t="s">
        <v>154</v>
      </c>
      <c r="C129" s="405"/>
      <c r="D129" s="405"/>
      <c r="E129" s="405"/>
      <c r="F129" s="405"/>
      <c r="G129" s="405"/>
      <c r="H129" s="405"/>
      <c r="I129" s="405"/>
      <c r="J129" s="406"/>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396" t="s">
        <v>175</v>
      </c>
      <c r="B132" s="397"/>
      <c r="C132" s="397"/>
      <c r="D132" s="397"/>
      <c r="E132" s="397"/>
      <c r="F132" s="397"/>
      <c r="G132" s="397"/>
      <c r="H132" s="397"/>
      <c r="I132" s="397"/>
      <c r="J132" s="398"/>
    </row>
    <row r="133" spans="1:10" x14ac:dyDescent="0.55000000000000004">
      <c r="A133" s="73" t="s">
        <v>136</v>
      </c>
      <c r="B133" s="43" t="s">
        <v>170</v>
      </c>
      <c r="J133" s="100" t="e">
        <f>I63</f>
        <v>#DIV/0!</v>
      </c>
    </row>
    <row r="134" spans="1:10" x14ac:dyDescent="0.55000000000000004">
      <c r="A134" s="92"/>
      <c r="B134" s="76" t="s">
        <v>171</v>
      </c>
      <c r="J134" s="101"/>
    </row>
    <row r="135" spans="1:10" x14ac:dyDescent="0.55000000000000004">
      <c r="A135" s="92"/>
      <c r="J135" s="75"/>
    </row>
    <row r="136" spans="1:10" x14ac:dyDescent="0.55000000000000004">
      <c r="A136" s="73" t="s">
        <v>145</v>
      </c>
      <c r="B136" s="43" t="s">
        <v>137</v>
      </c>
      <c r="J136" s="100" t="e">
        <f>I64</f>
        <v>#DIV/0!</v>
      </c>
    </row>
    <row r="137" spans="1:10" x14ac:dyDescent="0.55000000000000004">
      <c r="A137" s="73"/>
      <c r="B137" s="76" t="s">
        <v>166</v>
      </c>
      <c r="C137" s="76"/>
      <c r="J137" s="101"/>
    </row>
    <row r="138" spans="1:10" ht="15" customHeight="1" x14ac:dyDescent="0.55000000000000004">
      <c r="A138" s="73"/>
      <c r="B138" s="102" t="s">
        <v>130</v>
      </c>
      <c r="C138" s="399" t="s">
        <v>172</v>
      </c>
      <c r="D138" s="399"/>
      <c r="E138" s="399"/>
      <c r="F138" s="399"/>
      <c r="G138" s="399"/>
      <c r="H138" s="399"/>
      <c r="J138" s="101"/>
    </row>
    <row r="139" spans="1:10" x14ac:dyDescent="0.55000000000000004">
      <c r="A139" s="73"/>
      <c r="C139" s="399"/>
      <c r="D139" s="399"/>
      <c r="E139" s="399"/>
      <c r="F139" s="399"/>
      <c r="G139" s="399"/>
      <c r="H139" s="399"/>
      <c r="J139" s="101"/>
    </row>
    <row r="140" spans="1:10" x14ac:dyDescent="0.55000000000000004">
      <c r="A140" s="73"/>
      <c r="B140" s="102" t="s">
        <v>131</v>
      </c>
      <c r="C140" s="76" t="s">
        <v>173</v>
      </c>
      <c r="J140" s="75"/>
    </row>
    <row r="141" spans="1:10" x14ac:dyDescent="0.55000000000000004">
      <c r="A141" s="73"/>
      <c r="J141" s="75"/>
    </row>
    <row r="142" spans="1:10" x14ac:dyDescent="0.55000000000000004">
      <c r="A142" s="73" t="s">
        <v>146</v>
      </c>
      <c r="B142" s="43" t="s">
        <v>169</v>
      </c>
      <c r="J142" s="75"/>
    </row>
    <row r="143" spans="1:10" x14ac:dyDescent="0.55000000000000004">
      <c r="A143" s="105"/>
      <c r="C143" s="77"/>
      <c r="D143" s="79"/>
      <c r="F143" s="79"/>
      <c r="H143" s="79" t="s">
        <v>138</v>
      </c>
      <c r="I143" s="79" t="s">
        <v>138</v>
      </c>
      <c r="J143" s="80" t="s">
        <v>139</v>
      </c>
    </row>
    <row r="144" spans="1:10" ht="15" customHeight="1" x14ac:dyDescent="0.55000000000000004">
      <c r="A144" s="105"/>
      <c r="C144" s="50"/>
      <c r="D144" s="50"/>
      <c r="F144" s="79"/>
      <c r="H144" s="106" t="s">
        <v>58</v>
      </c>
      <c r="I144" s="107" t="s">
        <v>57</v>
      </c>
      <c r="J144" s="80" t="s">
        <v>144</v>
      </c>
    </row>
    <row r="145" spans="1:12" ht="15" customHeight="1" x14ac:dyDescent="0.55000000000000004">
      <c r="A145" s="105"/>
      <c r="B145" s="108" t="s">
        <v>357</v>
      </c>
      <c r="C145" s="108"/>
      <c r="D145" s="108"/>
      <c r="E145" s="83"/>
      <c r="F145" s="82"/>
      <c r="G145" s="83"/>
      <c r="H145" s="82" t="s">
        <v>129</v>
      </c>
      <c r="I145" s="82" t="s">
        <v>129</v>
      </c>
      <c r="J145" s="109" t="s">
        <v>140</v>
      </c>
    </row>
    <row r="146" spans="1:12" ht="22" customHeight="1" x14ac:dyDescent="0.55000000000000004">
      <c r="A146" s="400"/>
      <c r="B146" s="87" t="s">
        <v>14</v>
      </c>
      <c r="C146" s="79"/>
      <c r="E146" s="77"/>
      <c r="F146" s="88"/>
      <c r="G146" s="79"/>
      <c r="H146" s="88"/>
      <c r="I146" s="79"/>
      <c r="J146" s="89"/>
      <c r="L146" s="51"/>
    </row>
    <row r="147" spans="1:12" x14ac:dyDescent="0.55000000000000004">
      <c r="A147" s="400"/>
      <c r="B147" s="415"/>
      <c r="C147" s="415"/>
      <c r="D147" s="415"/>
      <c r="E147" s="415"/>
      <c r="F147" s="415"/>
      <c r="G147" s="415"/>
      <c r="H147" s="258"/>
      <c r="I147" s="258"/>
      <c r="J147" s="259"/>
    </row>
    <row r="148" spans="1:12" x14ac:dyDescent="0.55000000000000004">
      <c r="A148" s="400"/>
      <c r="B148" s="415"/>
      <c r="C148" s="415"/>
      <c r="D148" s="415"/>
      <c r="E148" s="415"/>
      <c r="F148" s="415"/>
      <c r="G148" s="415"/>
      <c r="H148" s="258"/>
      <c r="I148" s="258"/>
      <c r="J148" s="259"/>
    </row>
    <row r="149" spans="1:12" x14ac:dyDescent="0.55000000000000004">
      <c r="A149" s="400"/>
      <c r="B149" s="415"/>
      <c r="C149" s="415"/>
      <c r="D149" s="415"/>
      <c r="E149" s="415"/>
      <c r="F149" s="415"/>
      <c r="G149" s="415"/>
      <c r="H149" s="258"/>
      <c r="I149" s="258"/>
      <c r="J149" s="259"/>
    </row>
    <row r="150" spans="1:12" x14ac:dyDescent="0.55000000000000004">
      <c r="A150" s="400"/>
      <c r="B150" s="415"/>
      <c r="C150" s="415"/>
      <c r="D150" s="415"/>
      <c r="E150" s="415"/>
      <c r="F150" s="415"/>
      <c r="G150" s="415"/>
      <c r="H150" s="258"/>
      <c r="I150" s="258"/>
      <c r="J150" s="259"/>
    </row>
    <row r="151" spans="1:12" x14ac:dyDescent="0.55000000000000004">
      <c r="A151" s="400"/>
      <c r="B151" s="415"/>
      <c r="C151" s="415"/>
      <c r="D151" s="415"/>
      <c r="E151" s="415"/>
      <c r="F151" s="415"/>
      <c r="G151" s="415"/>
      <c r="H151" s="258"/>
      <c r="I151" s="258"/>
      <c r="J151" s="259"/>
    </row>
    <row r="152" spans="1:12" x14ac:dyDescent="0.55000000000000004">
      <c r="A152" s="400"/>
      <c r="B152" s="416" t="s">
        <v>153</v>
      </c>
      <c r="C152" s="416"/>
      <c r="D152" s="416"/>
      <c r="E152" s="416"/>
      <c r="F152" s="416"/>
      <c r="G152" s="416"/>
      <c r="H152" s="258"/>
      <c r="I152" s="258"/>
      <c r="J152" s="259"/>
    </row>
    <row r="153" spans="1:12" x14ac:dyDescent="0.55000000000000004">
      <c r="A153" s="400"/>
      <c r="B153" s="415"/>
      <c r="C153" s="415"/>
      <c r="D153" s="415"/>
      <c r="E153" s="415"/>
      <c r="F153" s="415"/>
      <c r="G153" s="415"/>
      <c r="H153" s="258"/>
      <c r="I153" s="258"/>
      <c r="J153" s="259"/>
    </row>
    <row r="154" spans="1:12" ht="22" customHeight="1" x14ac:dyDescent="0.55000000000000004">
      <c r="A154" s="400"/>
      <c r="B154" s="87" t="s">
        <v>15</v>
      </c>
      <c r="C154" s="79"/>
      <c r="E154" s="77"/>
      <c r="F154" s="88"/>
      <c r="G154" s="79"/>
      <c r="H154" s="88"/>
      <c r="I154" s="79"/>
      <c r="J154" s="89"/>
      <c r="L154" s="51"/>
    </row>
    <row r="155" spans="1:12" x14ac:dyDescent="0.55000000000000004">
      <c r="A155" s="400"/>
      <c r="B155" s="415"/>
      <c r="C155" s="415"/>
      <c r="D155" s="415"/>
      <c r="E155" s="415"/>
      <c r="F155" s="415"/>
      <c r="G155" s="415"/>
      <c r="H155" s="258"/>
      <c r="I155" s="258"/>
      <c r="J155" s="259"/>
    </row>
    <row r="156" spans="1:12" x14ac:dyDescent="0.55000000000000004">
      <c r="A156" s="400"/>
      <c r="B156" s="415"/>
      <c r="C156" s="415"/>
      <c r="D156" s="415"/>
      <c r="E156" s="415"/>
      <c r="F156" s="415"/>
      <c r="G156" s="415"/>
      <c r="H156" s="258"/>
      <c r="I156" s="258"/>
      <c r="J156" s="259"/>
    </row>
    <row r="157" spans="1:12" x14ac:dyDescent="0.55000000000000004">
      <c r="A157" s="400"/>
      <c r="B157" s="415"/>
      <c r="C157" s="415"/>
      <c r="D157" s="415"/>
      <c r="E157" s="415"/>
      <c r="F157" s="415"/>
      <c r="G157" s="415"/>
      <c r="H157" s="258"/>
      <c r="I157" s="258"/>
      <c r="J157" s="259"/>
    </row>
    <row r="158" spans="1:12" x14ac:dyDescent="0.55000000000000004">
      <c r="A158" s="400"/>
      <c r="B158" s="415"/>
      <c r="C158" s="415"/>
      <c r="D158" s="415"/>
      <c r="E158" s="415"/>
      <c r="F158" s="415"/>
      <c r="G158" s="415"/>
      <c r="H158" s="258"/>
      <c r="I158" s="258"/>
      <c r="J158" s="259"/>
    </row>
    <row r="159" spans="1:12" x14ac:dyDescent="0.55000000000000004">
      <c r="A159" s="400"/>
      <c r="B159" s="415"/>
      <c r="C159" s="415"/>
      <c r="D159" s="415"/>
      <c r="E159" s="415"/>
      <c r="F159" s="415"/>
      <c r="G159" s="415"/>
      <c r="H159" s="258"/>
      <c r="I159" s="258"/>
      <c r="J159" s="259"/>
    </row>
    <row r="160" spans="1:12" x14ac:dyDescent="0.55000000000000004">
      <c r="A160" s="400"/>
      <c r="B160" s="416" t="s">
        <v>153</v>
      </c>
      <c r="C160" s="416"/>
      <c r="D160" s="416"/>
      <c r="E160" s="416"/>
      <c r="F160" s="416"/>
      <c r="G160" s="416"/>
      <c r="H160" s="258"/>
      <c r="I160" s="258"/>
      <c r="J160" s="259"/>
    </row>
    <row r="161" spans="1:12" x14ac:dyDescent="0.55000000000000004">
      <c r="A161" s="400"/>
      <c r="B161" s="415"/>
      <c r="C161" s="415"/>
      <c r="D161" s="415"/>
      <c r="E161" s="415"/>
      <c r="F161" s="415"/>
      <c r="G161" s="415"/>
      <c r="H161" s="258"/>
      <c r="I161" s="258"/>
      <c r="J161" s="259"/>
    </row>
    <row r="162" spans="1:12" ht="22" customHeight="1" x14ac:dyDescent="0.55000000000000004">
      <c r="A162" s="400"/>
      <c r="B162" s="87" t="s">
        <v>426</v>
      </c>
      <c r="C162" s="79"/>
      <c r="E162" s="77"/>
      <c r="F162" s="88"/>
      <c r="G162" s="79"/>
      <c r="H162" s="88"/>
      <c r="I162" s="79"/>
      <c r="J162" s="89"/>
      <c r="L162" s="51"/>
    </row>
    <row r="163" spans="1:12" x14ac:dyDescent="0.55000000000000004">
      <c r="A163" s="400"/>
      <c r="B163" s="415"/>
      <c r="C163" s="415"/>
      <c r="D163" s="415"/>
      <c r="E163" s="415"/>
      <c r="F163" s="415"/>
      <c r="G163" s="415"/>
      <c r="H163" s="258"/>
      <c r="I163" s="258"/>
      <c r="J163" s="259"/>
    </row>
    <row r="164" spans="1:12" x14ac:dyDescent="0.55000000000000004">
      <c r="A164" s="400"/>
      <c r="B164" s="415"/>
      <c r="C164" s="415"/>
      <c r="D164" s="415"/>
      <c r="E164" s="415"/>
      <c r="F164" s="415"/>
      <c r="G164" s="415"/>
      <c r="H164" s="258"/>
      <c r="I164" s="258"/>
      <c r="J164" s="259"/>
    </row>
    <row r="165" spans="1:12" x14ac:dyDescent="0.55000000000000004">
      <c r="A165" s="400"/>
      <c r="B165" s="415"/>
      <c r="C165" s="415"/>
      <c r="D165" s="415"/>
      <c r="E165" s="415"/>
      <c r="F165" s="415"/>
      <c r="G165" s="415"/>
      <c r="H165" s="258"/>
      <c r="I165" s="258"/>
      <c r="J165" s="259"/>
    </row>
    <row r="166" spans="1:12" x14ac:dyDescent="0.55000000000000004">
      <c r="A166" s="400"/>
      <c r="B166" s="415"/>
      <c r="C166" s="415"/>
      <c r="D166" s="415"/>
      <c r="E166" s="415"/>
      <c r="F166" s="415"/>
      <c r="G166" s="415"/>
      <c r="H166" s="258"/>
      <c r="I166" s="258"/>
      <c r="J166" s="259"/>
    </row>
    <row r="167" spans="1:12" x14ac:dyDescent="0.55000000000000004">
      <c r="A167" s="400"/>
      <c r="B167" s="415"/>
      <c r="C167" s="415"/>
      <c r="D167" s="415"/>
      <c r="E167" s="415"/>
      <c r="F167" s="415"/>
      <c r="G167" s="415"/>
      <c r="H167" s="258"/>
      <c r="I167" s="258"/>
      <c r="J167" s="259"/>
    </row>
    <row r="168" spans="1:12" x14ac:dyDescent="0.55000000000000004">
      <c r="A168" s="400"/>
      <c r="B168" s="416" t="s">
        <v>153</v>
      </c>
      <c r="C168" s="416"/>
      <c r="D168" s="416"/>
      <c r="E168" s="416"/>
      <c r="F168" s="416"/>
      <c r="G168" s="416"/>
      <c r="H168" s="258"/>
      <c r="I168" s="258"/>
      <c r="J168" s="259"/>
    </row>
    <row r="169" spans="1:12" x14ac:dyDescent="0.55000000000000004">
      <c r="A169" s="400"/>
      <c r="B169" s="415"/>
      <c r="C169" s="415"/>
      <c r="D169" s="415"/>
      <c r="E169" s="415"/>
      <c r="F169" s="415"/>
      <c r="G169" s="415"/>
      <c r="H169" s="258"/>
      <c r="I169" s="258"/>
      <c r="J169" s="259"/>
    </row>
    <row r="170" spans="1:12" ht="22" customHeight="1" x14ac:dyDescent="0.55000000000000004">
      <c r="A170" s="400"/>
      <c r="B170" s="87" t="s">
        <v>425</v>
      </c>
      <c r="C170" s="79"/>
      <c r="E170" s="77"/>
      <c r="F170" s="88"/>
      <c r="G170" s="79"/>
      <c r="H170" s="88"/>
      <c r="I170" s="79"/>
      <c r="J170" s="89"/>
      <c r="L170" s="51"/>
    </row>
    <row r="171" spans="1:12" x14ac:dyDescent="0.55000000000000004">
      <c r="A171" s="110"/>
      <c r="B171" s="415"/>
      <c r="C171" s="415"/>
      <c r="D171" s="415"/>
      <c r="E171" s="415"/>
      <c r="F171" s="415"/>
      <c r="G171" s="415"/>
      <c r="H171" s="258"/>
      <c r="I171" s="258"/>
      <c r="J171" s="259"/>
    </row>
    <row r="172" spans="1:12" x14ac:dyDescent="0.55000000000000004">
      <c r="A172" s="110"/>
      <c r="B172" s="415"/>
      <c r="C172" s="415"/>
      <c r="D172" s="415"/>
      <c r="E172" s="415"/>
      <c r="F172" s="415"/>
      <c r="G172" s="415"/>
      <c r="H172" s="258"/>
      <c r="I172" s="258"/>
      <c r="J172" s="259"/>
    </row>
    <row r="173" spans="1:12" x14ac:dyDescent="0.55000000000000004">
      <c r="A173" s="110"/>
      <c r="B173" s="415"/>
      <c r="C173" s="415"/>
      <c r="D173" s="415"/>
      <c r="E173" s="415"/>
      <c r="F173" s="415"/>
      <c r="G173" s="415"/>
      <c r="H173" s="258"/>
      <c r="I173" s="258"/>
      <c r="J173" s="259"/>
    </row>
    <row r="174" spans="1:12" x14ac:dyDescent="0.55000000000000004">
      <c r="A174" s="110"/>
      <c r="B174" s="415"/>
      <c r="C174" s="415"/>
      <c r="D174" s="415"/>
      <c r="E174" s="415"/>
      <c r="F174" s="415"/>
      <c r="G174" s="415"/>
      <c r="H174" s="258"/>
      <c r="I174" s="258"/>
      <c r="J174" s="259"/>
    </row>
    <row r="175" spans="1:12" x14ac:dyDescent="0.55000000000000004">
      <c r="A175" s="110"/>
      <c r="B175" s="415"/>
      <c r="C175" s="415"/>
      <c r="D175" s="415"/>
      <c r="E175" s="415"/>
      <c r="F175" s="415"/>
      <c r="G175" s="415"/>
      <c r="H175" s="258"/>
      <c r="I175" s="258"/>
      <c r="J175" s="259"/>
    </row>
    <row r="176" spans="1:12" x14ac:dyDescent="0.55000000000000004">
      <c r="A176" s="110"/>
      <c r="B176" s="416" t="s">
        <v>153</v>
      </c>
      <c r="C176" s="416"/>
      <c r="D176" s="416"/>
      <c r="E176" s="416"/>
      <c r="F176" s="416"/>
      <c r="G176" s="416"/>
      <c r="H176" s="258"/>
      <c r="I176" s="258"/>
      <c r="J176" s="259"/>
    </row>
    <row r="177" spans="1:10" x14ac:dyDescent="0.55000000000000004">
      <c r="A177" s="110"/>
      <c r="B177" s="415"/>
      <c r="C177" s="415"/>
      <c r="D177" s="415"/>
      <c r="E177" s="415"/>
      <c r="F177" s="415"/>
      <c r="G177" s="415"/>
      <c r="H177" s="258"/>
      <c r="I177" s="258"/>
      <c r="J177" s="259"/>
    </row>
    <row r="178" spans="1:10" x14ac:dyDescent="0.55000000000000004">
      <c r="A178" s="110"/>
      <c r="B178" s="111"/>
      <c r="C178" s="112"/>
      <c r="D178" s="113"/>
      <c r="E178" s="114"/>
      <c r="F178" s="114"/>
      <c r="G178" s="114"/>
      <c r="H178" s="115"/>
      <c r="I178" s="115"/>
      <c r="J178" s="116"/>
    </row>
    <row r="179" spans="1:10" x14ac:dyDescent="0.55000000000000004">
      <c r="A179" s="73" t="s">
        <v>147</v>
      </c>
      <c r="B179" s="117" t="s">
        <v>336</v>
      </c>
      <c r="C179" s="118"/>
      <c r="D179" s="118"/>
      <c r="E179" s="119"/>
      <c r="F179" s="119"/>
      <c r="G179" s="119"/>
      <c r="H179" s="119"/>
      <c r="I179" s="113"/>
      <c r="J179" s="116"/>
    </row>
    <row r="180" spans="1:10" x14ac:dyDescent="0.55000000000000004">
      <c r="A180" s="105"/>
      <c r="B180" s="407"/>
      <c r="C180" s="407"/>
      <c r="D180" s="407"/>
      <c r="E180" s="407"/>
      <c r="F180" s="407"/>
      <c r="G180" s="407"/>
      <c r="H180" s="407"/>
      <c r="I180" s="407"/>
      <c r="J180" s="408"/>
    </row>
    <row r="181" spans="1:10" x14ac:dyDescent="0.55000000000000004">
      <c r="A181" s="105"/>
      <c r="B181" s="407"/>
      <c r="C181" s="407"/>
      <c r="D181" s="407"/>
      <c r="E181" s="407"/>
      <c r="F181" s="407"/>
      <c r="G181" s="407"/>
      <c r="H181" s="407"/>
      <c r="I181" s="407"/>
      <c r="J181" s="408"/>
    </row>
    <row r="182" spans="1:10" x14ac:dyDescent="0.55000000000000004">
      <c r="A182" s="105"/>
      <c r="B182" s="118"/>
      <c r="C182" s="118"/>
      <c r="D182" s="118"/>
      <c r="E182" s="119"/>
      <c r="F182" s="119"/>
      <c r="G182" s="119"/>
      <c r="H182" s="119"/>
      <c r="I182" s="113"/>
      <c r="J182" s="116"/>
    </row>
    <row r="183" spans="1:10" x14ac:dyDescent="0.55000000000000004">
      <c r="A183" s="92" t="s">
        <v>121</v>
      </c>
      <c r="G183" s="91"/>
      <c r="I183" s="91"/>
      <c r="J183" s="75"/>
    </row>
    <row r="184" spans="1:10" x14ac:dyDescent="0.55000000000000004">
      <c r="A184" s="93" t="s">
        <v>176</v>
      </c>
      <c r="B184" s="401"/>
      <c r="C184" s="402"/>
      <c r="D184" s="402"/>
      <c r="E184" s="402"/>
      <c r="F184" s="402"/>
      <c r="G184" s="402"/>
      <c r="H184" s="402"/>
      <c r="I184" s="402"/>
      <c r="J184" s="403"/>
    </row>
    <row r="185" spans="1:10" x14ac:dyDescent="0.55000000000000004">
      <c r="A185" s="93" t="s">
        <v>177</v>
      </c>
      <c r="B185" s="401"/>
      <c r="C185" s="402"/>
      <c r="D185" s="402"/>
      <c r="E185" s="402"/>
      <c r="F185" s="402"/>
      <c r="G185" s="402"/>
      <c r="H185" s="402"/>
      <c r="I185" s="402"/>
      <c r="J185" s="403"/>
    </row>
    <row r="186" spans="1:10" ht="15" customHeight="1" x14ac:dyDescent="0.55000000000000004">
      <c r="A186" s="93" t="s">
        <v>178</v>
      </c>
      <c r="B186" s="404" t="s">
        <v>154</v>
      </c>
      <c r="C186" s="405"/>
      <c r="D186" s="405"/>
      <c r="E186" s="405"/>
      <c r="F186" s="405"/>
      <c r="G186" s="405"/>
      <c r="H186" s="405"/>
      <c r="I186" s="405"/>
      <c r="J186" s="406"/>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9" priority="1">
      <formula>AND($H$11="no",$H$13="no")</formula>
    </cfRule>
  </conditionalFormatting>
  <conditionalFormatting sqref="F26:G33 F35:G42 F44:G51 F53:G60 G61:G64 A73:J130">
    <cfRule type="expression" dxfId="228" priority="36">
      <formula>$H$11="no"</formula>
    </cfRule>
  </conditionalFormatting>
  <conditionalFormatting sqref="H26:I33 H35:I42 H44:I51 H53:I60 I61:I64 A133:J187">
    <cfRule type="expression" dxfId="227"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27"/>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9" customHeight="1" x14ac:dyDescent="0.7">
      <c r="A1" s="42" t="str">
        <f>'Cover and Instructions'!A1</f>
        <v>Georgia Families MHPAEA Parity</v>
      </c>
      <c r="H1" s="44" t="s">
        <v>569</v>
      </c>
    </row>
    <row r="2" spans="1:9" ht="25.8" x14ac:dyDescent="0.95">
      <c r="A2" s="45" t="s">
        <v>16</v>
      </c>
      <c r="E2" s="121"/>
      <c r="F2" s="122"/>
    </row>
    <row r="3" spans="1:9" ht="20.399999999999999" x14ac:dyDescent="0.75">
      <c r="A3" s="47" t="s">
        <v>289</v>
      </c>
      <c r="E3" s="123"/>
      <c r="F3" s="123"/>
    </row>
    <row r="4" spans="1:9" x14ac:dyDescent="0.55000000000000004">
      <c r="E4" s="124"/>
      <c r="F4" s="125"/>
    </row>
    <row r="5" spans="1:9" x14ac:dyDescent="0.55000000000000004">
      <c r="A5" s="49" t="s">
        <v>0</v>
      </c>
      <c r="C5" s="50" t="str">
        <f>'Cover and Instructions'!$D$4</f>
        <v>Peach State Health Plan</v>
      </c>
      <c r="D5" s="50"/>
      <c r="E5" s="124"/>
      <c r="F5" s="123"/>
      <c r="G5" s="50"/>
    </row>
    <row r="6" spans="1:9" x14ac:dyDescent="0.55000000000000004">
      <c r="A6" s="49" t="s">
        <v>513</v>
      </c>
      <c r="C6" s="50" t="str">
        <f>'Cover and Instructions'!D5</f>
        <v>Title XXI</v>
      </c>
      <c r="D6" s="50"/>
      <c r="E6" s="124"/>
      <c r="F6" s="123"/>
      <c r="G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370</v>
      </c>
      <c r="B11" s="62" t="s">
        <v>380</v>
      </c>
      <c r="C11" s="59"/>
      <c r="D11" s="59"/>
      <c r="E11" s="59"/>
      <c r="F11" s="128" t="s">
        <v>372</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373</v>
      </c>
      <c r="B13" s="62" t="s">
        <v>381</v>
      </c>
      <c r="C13" s="59"/>
      <c r="D13" s="59"/>
      <c r="E13" s="59"/>
      <c r="F13" s="128" t="s">
        <v>372</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378</v>
      </c>
      <c r="B15" s="62" t="s">
        <v>382</v>
      </c>
      <c r="C15" s="59"/>
      <c r="D15" s="59"/>
      <c r="E15" s="59"/>
      <c r="F15" s="63" t="s">
        <v>371</v>
      </c>
      <c r="G15" s="64" t="str">
        <f>IF(F15="yes","  Complete Section 1 and Section 2","")</f>
        <v xml:space="preserve">  Complete Section 1 and Section 2</v>
      </c>
      <c r="H15" s="129"/>
    </row>
    <row r="16" spans="1:9" ht="6" customHeight="1" x14ac:dyDescent="0.55000000000000004">
      <c r="A16" s="61"/>
      <c r="B16" s="62"/>
      <c r="C16" s="59"/>
      <c r="D16" s="59"/>
      <c r="E16" s="59"/>
      <c r="F16" s="59"/>
      <c r="G16" s="64"/>
      <c r="H16" s="129"/>
    </row>
    <row r="17" spans="1:10" x14ac:dyDescent="0.55000000000000004">
      <c r="A17" s="61" t="s">
        <v>379</v>
      </c>
      <c r="B17" s="419" t="s">
        <v>498</v>
      </c>
      <c r="C17" s="419"/>
      <c r="D17" s="419"/>
      <c r="E17" s="419"/>
      <c r="F17" s="128" t="s">
        <v>372</v>
      </c>
      <c r="G17" s="64" t="str">
        <f>IF(F17="yes"," Report each income level in separate tiers in Section 1 and Section 2","")</f>
        <v/>
      </c>
      <c r="H17" s="129"/>
    </row>
    <row r="18" spans="1:10" x14ac:dyDescent="0.55000000000000004">
      <c r="A18" s="61"/>
      <c r="B18" s="419"/>
      <c r="C18" s="419"/>
      <c r="D18" s="419"/>
      <c r="E18" s="419"/>
      <c r="F18" s="130"/>
      <c r="G18" s="64"/>
      <c r="H18" s="129"/>
    </row>
    <row r="19" spans="1:10" ht="6" customHeight="1" x14ac:dyDescent="0.55000000000000004">
      <c r="A19" s="61"/>
      <c r="B19" s="62"/>
      <c r="C19" s="59"/>
      <c r="D19" s="59"/>
      <c r="E19" s="59"/>
      <c r="F19" s="59"/>
      <c r="G19" s="64"/>
      <c r="H19" s="129"/>
    </row>
    <row r="20" spans="1:10" x14ac:dyDescent="0.55000000000000004">
      <c r="A20" s="61" t="s">
        <v>491</v>
      </c>
      <c r="B20" s="62" t="s">
        <v>383</v>
      </c>
      <c r="C20" s="59"/>
      <c r="D20" s="59"/>
      <c r="E20" s="59"/>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8" t="s">
        <v>660</v>
      </c>
      <c r="C24" s="428"/>
      <c r="D24" s="428"/>
      <c r="E24" s="428"/>
      <c r="F24" s="428"/>
      <c r="G24" s="428"/>
      <c r="H24" s="129"/>
      <c r="J24" s="131"/>
    </row>
    <row r="25" spans="1:10" x14ac:dyDescent="0.55000000000000004">
      <c r="A25" s="61"/>
      <c r="B25" s="429" t="s">
        <v>659</v>
      </c>
      <c r="C25" s="429"/>
      <c r="D25" s="429"/>
      <c r="E25" s="429"/>
      <c r="F25" s="429"/>
      <c r="G25" s="42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6" t="s">
        <v>384</v>
      </c>
      <c r="B28" s="397"/>
      <c r="C28" s="397"/>
      <c r="D28" s="397"/>
      <c r="E28" s="397"/>
      <c r="F28" s="397"/>
      <c r="G28" s="397"/>
      <c r="H28" s="398"/>
    </row>
    <row r="29" spans="1:10" x14ac:dyDescent="0.55000000000000004">
      <c r="A29" s="73" t="s">
        <v>130</v>
      </c>
      <c r="B29" s="422" t="s">
        <v>368</v>
      </c>
      <c r="C29" s="422"/>
      <c r="D29" s="422"/>
      <c r="E29" s="422"/>
      <c r="F29" s="422"/>
      <c r="G29" s="422"/>
      <c r="H29" s="423"/>
    </row>
    <row r="30" spans="1:10" x14ac:dyDescent="0.55000000000000004">
      <c r="A30" s="73"/>
      <c r="B30" s="424"/>
      <c r="C30" s="424"/>
      <c r="D30" s="424"/>
      <c r="E30" s="424"/>
      <c r="F30" s="424"/>
      <c r="G30" s="424"/>
      <c r="H30" s="425"/>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413</v>
      </c>
      <c r="D33" s="430" t="s">
        <v>662</v>
      </c>
      <c r="E33" s="430"/>
      <c r="F33" s="430"/>
      <c r="G33" s="430"/>
      <c r="H33" s="431"/>
    </row>
    <row r="34" spans="1:10" ht="15" customHeight="1" x14ac:dyDescent="0.55000000000000004">
      <c r="A34" s="73"/>
      <c r="B34" s="49"/>
      <c r="D34" s="430"/>
      <c r="E34" s="430"/>
      <c r="F34" s="430"/>
      <c r="G34" s="430"/>
      <c r="H34" s="431"/>
    </row>
    <row r="35" spans="1:10" x14ac:dyDescent="0.55000000000000004">
      <c r="A35" s="73"/>
      <c r="B35" s="49"/>
      <c r="D35" s="430"/>
      <c r="E35" s="430"/>
      <c r="F35" s="430"/>
      <c r="G35" s="430"/>
      <c r="H35" s="431"/>
    </row>
    <row r="36" spans="1:10" x14ac:dyDescent="0.55000000000000004">
      <c r="A36" s="73"/>
      <c r="C36" s="77"/>
      <c r="D36" s="77"/>
      <c r="E36" s="77"/>
      <c r="F36" s="77"/>
      <c r="G36" s="77"/>
      <c r="H36" s="78"/>
    </row>
    <row r="37" spans="1:10" ht="15" customHeight="1" x14ac:dyDescent="0.55000000000000004">
      <c r="A37" s="105"/>
      <c r="B37" s="77"/>
      <c r="C37" s="77"/>
      <c r="D37" s="77"/>
      <c r="E37" s="426" t="s">
        <v>290</v>
      </c>
      <c r="F37" s="426"/>
      <c r="G37" s="426"/>
      <c r="H37" s="427"/>
    </row>
    <row r="38" spans="1:10" x14ac:dyDescent="0.55000000000000004">
      <c r="A38" s="105"/>
      <c r="E38" s="79" t="s">
        <v>158</v>
      </c>
      <c r="F38" s="79" t="s">
        <v>158</v>
      </c>
      <c r="G38" s="79" t="s">
        <v>158</v>
      </c>
      <c r="H38" s="80" t="s">
        <v>158</v>
      </c>
    </row>
    <row r="39" spans="1:10" x14ac:dyDescent="0.55000000000000004">
      <c r="A39" s="105"/>
      <c r="B39" s="79"/>
      <c r="C39" s="79"/>
      <c r="D39" s="79" t="s">
        <v>159</v>
      </c>
      <c r="E39" s="79" t="s">
        <v>161</v>
      </c>
      <c r="F39" s="79" t="s">
        <v>161</v>
      </c>
      <c r="G39" s="79" t="s">
        <v>161</v>
      </c>
      <c r="H39" s="80" t="s">
        <v>161</v>
      </c>
    </row>
    <row r="40" spans="1:10" x14ac:dyDescent="0.55000000000000004">
      <c r="A40" s="105"/>
      <c r="B40" s="81" t="s">
        <v>190</v>
      </c>
      <c r="C40" s="82"/>
      <c r="D40" s="82" t="s">
        <v>158</v>
      </c>
      <c r="E40" s="82" t="s">
        <v>350</v>
      </c>
      <c r="F40" s="82" t="s">
        <v>148</v>
      </c>
      <c r="G40" s="82" t="s">
        <v>285</v>
      </c>
      <c r="H40" s="134" t="s">
        <v>286</v>
      </c>
      <c r="J40" s="135"/>
    </row>
    <row r="41" spans="1:10" x14ac:dyDescent="0.55000000000000004">
      <c r="A41" s="136" t="s">
        <v>461</v>
      </c>
      <c r="B41" s="137"/>
      <c r="C41" s="79"/>
      <c r="D41" s="79"/>
      <c r="E41" s="79"/>
      <c r="F41" s="79"/>
      <c r="G41" s="79"/>
      <c r="H41" s="80"/>
      <c r="J41" s="138"/>
    </row>
    <row r="42" spans="1:10" x14ac:dyDescent="0.55000000000000004">
      <c r="A42" s="105"/>
      <c r="B42" s="87" t="s">
        <v>287</v>
      </c>
      <c r="C42" s="79"/>
      <c r="D42" s="79"/>
      <c r="E42" s="79"/>
      <c r="F42" s="79"/>
      <c r="G42" s="79"/>
      <c r="H42" s="80"/>
      <c r="J42" s="138"/>
    </row>
    <row r="43" spans="1:10" ht="15" customHeight="1" x14ac:dyDescent="0.55000000000000004">
      <c r="A43" s="105"/>
      <c r="B43" s="409" t="s">
        <v>661</v>
      </c>
      <c r="C43" s="409"/>
      <c r="D43" s="260">
        <v>11091699.75</v>
      </c>
      <c r="E43" s="261"/>
      <c r="F43" s="261"/>
      <c r="G43" s="262">
        <v>624308.30000000005</v>
      </c>
      <c r="H43" s="263"/>
      <c r="J43" s="138"/>
    </row>
    <row r="44" spans="1:10" ht="15" customHeight="1" x14ac:dyDescent="0.55000000000000004">
      <c r="A44" s="105"/>
      <c r="B44" s="420"/>
      <c r="C44" s="421"/>
      <c r="D44" s="260"/>
      <c r="E44" s="261"/>
      <c r="F44" s="261"/>
      <c r="G44" s="262"/>
      <c r="H44" s="263"/>
      <c r="J44" s="138"/>
    </row>
    <row r="45" spans="1:10" ht="15" customHeight="1" x14ac:dyDescent="0.55000000000000004">
      <c r="A45" s="105"/>
      <c r="B45" s="420"/>
      <c r="C45" s="421"/>
      <c r="D45" s="260"/>
      <c r="E45" s="261"/>
      <c r="F45" s="261"/>
      <c r="G45" s="262"/>
      <c r="H45" s="263"/>
      <c r="J45" s="138"/>
    </row>
    <row r="46" spans="1:10" ht="15" customHeight="1" x14ac:dyDescent="0.55000000000000004">
      <c r="A46" s="105"/>
      <c r="B46" s="420"/>
      <c r="C46" s="421"/>
      <c r="D46" s="260"/>
      <c r="E46" s="261"/>
      <c r="F46" s="261"/>
      <c r="G46" s="262"/>
      <c r="H46" s="263"/>
      <c r="J46" s="138"/>
    </row>
    <row r="47" spans="1:10" ht="15" customHeight="1" x14ac:dyDescent="0.55000000000000004">
      <c r="A47" s="105"/>
      <c r="B47" s="420"/>
      <c r="C47" s="421"/>
      <c r="D47" s="260"/>
      <c r="E47" s="261"/>
      <c r="F47" s="261"/>
      <c r="G47" s="262"/>
      <c r="H47" s="263"/>
      <c r="J47" s="138"/>
    </row>
    <row r="48" spans="1:10" ht="15" customHeight="1" x14ac:dyDescent="0.55000000000000004">
      <c r="A48" s="105"/>
      <c r="B48" s="412" t="s">
        <v>153</v>
      </c>
      <c r="C48" s="414"/>
      <c r="D48" s="260"/>
      <c r="E48" s="261"/>
      <c r="F48" s="261"/>
      <c r="G48" s="262"/>
      <c r="H48" s="263"/>
      <c r="J48" s="138"/>
    </row>
    <row r="49" spans="1:8" x14ac:dyDescent="0.55000000000000004">
      <c r="A49" s="105"/>
      <c r="B49" s="409"/>
      <c r="C49" s="409"/>
      <c r="D49" s="261"/>
      <c r="E49" s="261"/>
      <c r="F49" s="261"/>
      <c r="G49" s="264"/>
      <c r="H49" s="265"/>
    </row>
    <row r="50" spans="1:8" x14ac:dyDescent="0.55000000000000004">
      <c r="A50" s="105"/>
      <c r="B50" s="87" t="s">
        <v>288</v>
      </c>
      <c r="C50" s="112"/>
      <c r="D50" s="139"/>
      <c r="E50" s="139"/>
      <c r="F50" s="139"/>
      <c r="G50" s="140"/>
      <c r="H50" s="141"/>
    </row>
    <row r="51" spans="1:8" x14ac:dyDescent="0.55000000000000004">
      <c r="A51" s="105"/>
      <c r="B51" s="409" t="s">
        <v>661</v>
      </c>
      <c r="C51" s="409"/>
      <c r="D51" s="261">
        <v>3538008.14</v>
      </c>
      <c r="E51" s="261"/>
      <c r="F51" s="261"/>
      <c r="G51" s="264">
        <v>94834.01</v>
      </c>
      <c r="H51" s="265"/>
    </row>
    <row r="52" spans="1:8" x14ac:dyDescent="0.55000000000000004">
      <c r="A52" s="105"/>
      <c r="B52" s="420"/>
      <c r="C52" s="421"/>
      <c r="D52" s="261"/>
      <c r="E52" s="261"/>
      <c r="F52" s="261"/>
      <c r="G52" s="264"/>
      <c r="H52" s="265"/>
    </row>
    <row r="53" spans="1:8" x14ac:dyDescent="0.55000000000000004">
      <c r="A53" s="105"/>
      <c r="B53" s="420"/>
      <c r="C53" s="421"/>
      <c r="D53" s="261"/>
      <c r="E53" s="261"/>
      <c r="F53" s="261"/>
      <c r="G53" s="264"/>
      <c r="H53" s="265"/>
    </row>
    <row r="54" spans="1:8" x14ac:dyDescent="0.55000000000000004">
      <c r="A54" s="105"/>
      <c r="B54" s="420"/>
      <c r="C54" s="421"/>
      <c r="D54" s="261"/>
      <c r="E54" s="261"/>
      <c r="F54" s="261"/>
      <c r="G54" s="264"/>
      <c r="H54" s="265"/>
    </row>
    <row r="55" spans="1:8" x14ac:dyDescent="0.55000000000000004">
      <c r="A55" s="105"/>
      <c r="B55" s="420"/>
      <c r="C55" s="421"/>
      <c r="D55" s="261"/>
      <c r="E55" s="261"/>
      <c r="F55" s="261"/>
      <c r="G55" s="264"/>
      <c r="H55" s="265"/>
    </row>
    <row r="56" spans="1:8" x14ac:dyDescent="0.55000000000000004">
      <c r="A56" s="105"/>
      <c r="B56" s="412" t="s">
        <v>153</v>
      </c>
      <c r="C56" s="414"/>
      <c r="D56" s="261"/>
      <c r="E56" s="261"/>
      <c r="F56" s="261"/>
      <c r="G56" s="264"/>
      <c r="H56" s="265"/>
    </row>
    <row r="57" spans="1:8" x14ac:dyDescent="0.55000000000000004">
      <c r="A57" s="105"/>
      <c r="B57" s="409"/>
      <c r="C57" s="409"/>
      <c r="D57" s="261"/>
      <c r="E57" s="261"/>
      <c r="F57" s="261"/>
      <c r="G57" s="264"/>
      <c r="H57" s="265"/>
    </row>
    <row r="58" spans="1:8" x14ac:dyDescent="0.55000000000000004">
      <c r="A58" s="105"/>
      <c r="B58" s="142"/>
      <c r="C58" s="119"/>
      <c r="D58" s="143">
        <f>SUM(D43:D57)</f>
        <v>14629707.890000001</v>
      </c>
      <c r="E58" s="144">
        <f>SUM(E43:E57)</f>
        <v>0</v>
      </c>
      <c r="F58" s="144">
        <f>SUM(F43:F57)</f>
        <v>0</v>
      </c>
      <c r="G58" s="143">
        <f>SUM(G43:G57)</f>
        <v>719142.31</v>
      </c>
      <c r="H58" s="145">
        <f>SUM(H43:H57)</f>
        <v>0</v>
      </c>
    </row>
    <row r="59" spans="1:8" x14ac:dyDescent="0.55000000000000004">
      <c r="A59" s="73" t="s">
        <v>131</v>
      </c>
      <c r="B59" s="49" t="s">
        <v>297</v>
      </c>
      <c r="C59" s="119"/>
      <c r="D59" s="146"/>
      <c r="E59" s="146"/>
      <c r="F59" s="146"/>
      <c r="G59" s="147"/>
      <c r="H59" s="148"/>
    </row>
    <row r="60" spans="1:8" x14ac:dyDescent="0.55000000000000004">
      <c r="A60" s="105"/>
      <c r="C60" s="43" t="s">
        <v>283</v>
      </c>
      <c r="D60" s="143">
        <f>D58</f>
        <v>14629707.890000001</v>
      </c>
      <c r="E60" s="144">
        <f t="shared" ref="E60:H60" si="0">E58</f>
        <v>0</v>
      </c>
      <c r="F60" s="144">
        <f t="shared" si="0"/>
        <v>0</v>
      </c>
      <c r="G60" s="143">
        <f t="shared" si="0"/>
        <v>719142.31</v>
      </c>
      <c r="H60" s="149">
        <f t="shared" si="0"/>
        <v>0</v>
      </c>
    </row>
    <row r="61" spans="1:8" x14ac:dyDescent="0.55000000000000004">
      <c r="A61" s="105"/>
      <c r="C61" s="43" t="s">
        <v>284</v>
      </c>
      <c r="E61" s="299">
        <f>E60/D60</f>
        <v>0</v>
      </c>
      <c r="F61" s="299">
        <f>F60/D60</f>
        <v>0</v>
      </c>
      <c r="G61" s="299">
        <f>G60/D60</f>
        <v>4.9156300003198497E-2</v>
      </c>
      <c r="H61" s="300">
        <f>H60/D60</f>
        <v>0</v>
      </c>
    </row>
    <row r="62" spans="1:8" x14ac:dyDescent="0.55000000000000004">
      <c r="A62" s="105"/>
      <c r="C62" s="43" t="s">
        <v>298</v>
      </c>
      <c r="E62" s="91" t="str">
        <f>IF(E61&gt;=(2/3),"Yes","No")</f>
        <v>No</v>
      </c>
      <c r="F62" s="91" t="str">
        <f>IF(F61&gt;=(2/3),"Yes","No")</f>
        <v>No</v>
      </c>
      <c r="G62" s="91" t="str">
        <f>IF(G61&gt;=(2/3),"Yes","No")</f>
        <v>No</v>
      </c>
      <c r="H62" s="150" t="str">
        <f>IF(H61&gt;=(2/3),"Yes","No")</f>
        <v>No</v>
      </c>
    </row>
    <row r="63" spans="1:8" x14ac:dyDescent="0.55000000000000004">
      <c r="A63" s="105"/>
      <c r="B63" s="83"/>
      <c r="C63" s="83"/>
      <c r="D63" s="83"/>
      <c r="E63" s="151" t="str">
        <f>IF(E62="No", "Note A", "Note B")</f>
        <v>Note A</v>
      </c>
      <c r="F63" s="151" t="str">
        <f>IF(F62="No", "Note A", "Note B")</f>
        <v>Note A</v>
      </c>
      <c r="G63" s="151" t="str">
        <f>IF(G62="No", "Note A", "Note B")</f>
        <v>Note A</v>
      </c>
      <c r="H63" s="152" t="str">
        <f>IF(H62="No", "Note A", "Note B")</f>
        <v>Note A</v>
      </c>
    </row>
    <row r="64" spans="1:8" x14ac:dyDescent="0.55000000000000004">
      <c r="A64" s="136" t="s">
        <v>462</v>
      </c>
      <c r="D64" s="153"/>
      <c r="E64" s="153"/>
      <c r="F64" s="153"/>
      <c r="G64" s="153"/>
      <c r="H64" s="75"/>
    </row>
    <row r="65" spans="1:10" x14ac:dyDescent="0.55000000000000004">
      <c r="A65" s="105"/>
      <c r="B65" s="87" t="s">
        <v>287</v>
      </c>
      <c r="C65" s="79"/>
      <c r="D65" s="79"/>
      <c r="E65" s="79"/>
      <c r="F65" s="79"/>
      <c r="G65" s="79"/>
      <c r="H65" s="80"/>
      <c r="J65" s="138"/>
    </row>
    <row r="66" spans="1:10" x14ac:dyDescent="0.55000000000000004">
      <c r="A66" s="105"/>
      <c r="B66" s="409"/>
      <c r="C66" s="409"/>
      <c r="D66" s="260"/>
      <c r="E66" s="261"/>
      <c r="F66" s="261"/>
      <c r="G66" s="262"/>
      <c r="H66" s="263"/>
      <c r="J66" s="138"/>
    </row>
    <row r="67" spans="1:10" x14ac:dyDescent="0.55000000000000004">
      <c r="A67" s="105"/>
      <c r="B67" s="417"/>
      <c r="C67" s="418"/>
      <c r="D67" s="260"/>
      <c r="E67" s="261"/>
      <c r="F67" s="261"/>
      <c r="G67" s="262"/>
      <c r="H67" s="263"/>
      <c r="J67" s="138"/>
    </row>
    <row r="68" spans="1:10" x14ac:dyDescent="0.55000000000000004">
      <c r="A68" s="105"/>
      <c r="B68" s="417"/>
      <c r="C68" s="418"/>
      <c r="D68" s="260"/>
      <c r="E68" s="261"/>
      <c r="F68" s="261"/>
      <c r="G68" s="262"/>
      <c r="H68" s="263"/>
      <c r="J68" s="138"/>
    </row>
    <row r="69" spans="1:10" x14ac:dyDescent="0.55000000000000004">
      <c r="A69" s="105"/>
      <c r="B69" s="417"/>
      <c r="C69" s="418"/>
      <c r="D69" s="260"/>
      <c r="E69" s="261"/>
      <c r="F69" s="261"/>
      <c r="G69" s="262"/>
      <c r="H69" s="263"/>
      <c r="J69" s="138"/>
    </row>
    <row r="70" spans="1:10" x14ac:dyDescent="0.55000000000000004">
      <c r="A70" s="105"/>
      <c r="B70" s="412" t="s">
        <v>153</v>
      </c>
      <c r="C70" s="414"/>
      <c r="D70" s="260"/>
      <c r="E70" s="261"/>
      <c r="F70" s="261"/>
      <c r="G70" s="262"/>
      <c r="H70" s="263"/>
      <c r="J70" s="138"/>
    </row>
    <row r="71" spans="1:10" x14ac:dyDescent="0.55000000000000004">
      <c r="A71" s="105"/>
      <c r="B71" s="409"/>
      <c r="C71" s="409"/>
      <c r="D71" s="261"/>
      <c r="E71" s="261"/>
      <c r="F71" s="261"/>
      <c r="G71" s="264"/>
      <c r="H71" s="265"/>
    </row>
    <row r="72" spans="1:10" x14ac:dyDescent="0.55000000000000004">
      <c r="A72" s="105"/>
      <c r="B72" s="87" t="s">
        <v>288</v>
      </c>
      <c r="C72" s="112"/>
      <c r="D72" s="139"/>
      <c r="E72" s="139"/>
      <c r="F72" s="139"/>
      <c r="G72" s="140"/>
      <c r="H72" s="141"/>
    </row>
    <row r="73" spans="1:10" x14ac:dyDescent="0.55000000000000004">
      <c r="A73" s="105"/>
      <c r="B73" s="409"/>
      <c r="C73" s="409"/>
      <c r="D73" s="261"/>
      <c r="E73" s="261"/>
      <c r="F73" s="261"/>
      <c r="G73" s="264"/>
      <c r="H73" s="265"/>
    </row>
    <row r="74" spans="1:10" x14ac:dyDescent="0.55000000000000004">
      <c r="A74" s="105"/>
      <c r="B74" s="417"/>
      <c r="C74" s="418"/>
      <c r="D74" s="261"/>
      <c r="E74" s="261"/>
      <c r="F74" s="261"/>
      <c r="G74" s="264"/>
      <c r="H74" s="265"/>
    </row>
    <row r="75" spans="1:10" x14ac:dyDescent="0.55000000000000004">
      <c r="A75" s="105"/>
      <c r="B75" s="417"/>
      <c r="C75" s="418"/>
      <c r="D75" s="261"/>
      <c r="E75" s="261"/>
      <c r="F75" s="261"/>
      <c r="G75" s="264"/>
      <c r="H75" s="265"/>
    </row>
    <row r="76" spans="1:10" x14ac:dyDescent="0.55000000000000004">
      <c r="A76" s="105"/>
      <c r="B76" s="417"/>
      <c r="C76" s="418"/>
      <c r="D76" s="261"/>
      <c r="E76" s="261"/>
      <c r="F76" s="261"/>
      <c r="G76" s="264"/>
      <c r="H76" s="265"/>
    </row>
    <row r="77" spans="1:10" x14ac:dyDescent="0.55000000000000004">
      <c r="A77" s="105"/>
      <c r="B77" s="412" t="s">
        <v>153</v>
      </c>
      <c r="C77" s="414"/>
      <c r="D77" s="261"/>
      <c r="E77" s="261"/>
      <c r="F77" s="261"/>
      <c r="G77" s="264"/>
      <c r="H77" s="265"/>
    </row>
    <row r="78" spans="1:10" x14ac:dyDescent="0.55000000000000004">
      <c r="A78" s="105"/>
      <c r="B78" s="409"/>
      <c r="C78" s="409"/>
      <c r="D78" s="261"/>
      <c r="E78" s="261"/>
      <c r="F78" s="261"/>
      <c r="G78" s="264"/>
      <c r="H78" s="265"/>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131</v>
      </c>
      <c r="B80" s="49" t="s">
        <v>297</v>
      </c>
      <c r="C80" s="119"/>
      <c r="D80" s="146"/>
      <c r="E80" s="146"/>
      <c r="F80" s="146"/>
      <c r="G80" s="147"/>
      <c r="H80" s="148"/>
    </row>
    <row r="81" spans="1:10" x14ac:dyDescent="0.55000000000000004">
      <c r="A81" s="105"/>
      <c r="C81" s="43" t="s">
        <v>283</v>
      </c>
      <c r="D81" s="143">
        <f>D79</f>
        <v>0</v>
      </c>
      <c r="E81" s="144">
        <f t="shared" ref="E81:H81" si="1">E79</f>
        <v>0</v>
      </c>
      <c r="F81" s="144">
        <f t="shared" si="1"/>
        <v>0</v>
      </c>
      <c r="G81" s="143">
        <f t="shared" si="1"/>
        <v>0</v>
      </c>
      <c r="H81" s="149">
        <f t="shared" si="1"/>
        <v>0</v>
      </c>
    </row>
    <row r="82" spans="1:10" x14ac:dyDescent="0.55000000000000004">
      <c r="A82" s="105"/>
      <c r="C82" s="43" t="s">
        <v>284</v>
      </c>
      <c r="E82" s="299" t="e">
        <f>E81/D81</f>
        <v>#DIV/0!</v>
      </c>
      <c r="F82" s="299" t="e">
        <f>F81/D81</f>
        <v>#DIV/0!</v>
      </c>
      <c r="G82" s="299" t="e">
        <f>G81/D81</f>
        <v>#DIV/0!</v>
      </c>
      <c r="H82" s="300" t="e">
        <f>H81/D81</f>
        <v>#DIV/0!</v>
      </c>
    </row>
    <row r="83" spans="1:10" x14ac:dyDescent="0.55000000000000004">
      <c r="A83" s="105"/>
      <c r="C83" s="43" t="s">
        <v>298</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463</v>
      </c>
      <c r="D85" s="153"/>
      <c r="E85" s="153"/>
      <c r="F85" s="153"/>
      <c r="G85" s="153"/>
      <c r="H85" s="75"/>
    </row>
    <row r="86" spans="1:10" x14ac:dyDescent="0.55000000000000004">
      <c r="A86" s="105"/>
      <c r="B86" s="87" t="s">
        <v>287</v>
      </c>
      <c r="C86" s="79"/>
      <c r="D86" s="79"/>
      <c r="E86" s="79"/>
      <c r="F86" s="79"/>
      <c r="G86" s="79"/>
      <c r="H86" s="80"/>
    </row>
    <row r="87" spans="1:10" x14ac:dyDescent="0.55000000000000004">
      <c r="A87" s="105"/>
      <c r="B87" s="409"/>
      <c r="C87" s="409"/>
      <c r="D87" s="260"/>
      <c r="E87" s="261"/>
      <c r="F87" s="261"/>
      <c r="G87" s="262"/>
      <c r="H87" s="263"/>
      <c r="J87" s="138"/>
    </row>
    <row r="88" spans="1:10" x14ac:dyDescent="0.55000000000000004">
      <c r="A88" s="105"/>
      <c r="B88" s="417"/>
      <c r="C88" s="418"/>
      <c r="D88" s="260"/>
      <c r="E88" s="261"/>
      <c r="F88" s="261"/>
      <c r="G88" s="262"/>
      <c r="H88" s="263"/>
      <c r="J88" s="138"/>
    </row>
    <row r="89" spans="1:10" x14ac:dyDescent="0.55000000000000004">
      <c r="A89" s="105"/>
      <c r="B89" s="417"/>
      <c r="C89" s="418"/>
      <c r="D89" s="260"/>
      <c r="E89" s="261"/>
      <c r="F89" s="261"/>
      <c r="G89" s="262"/>
      <c r="H89" s="263"/>
      <c r="J89" s="138"/>
    </row>
    <row r="90" spans="1:10" x14ac:dyDescent="0.55000000000000004">
      <c r="A90" s="105"/>
      <c r="B90" s="417"/>
      <c r="C90" s="418"/>
      <c r="D90" s="260"/>
      <c r="E90" s="261"/>
      <c r="F90" s="261"/>
      <c r="G90" s="262"/>
      <c r="H90" s="263"/>
      <c r="J90" s="138"/>
    </row>
    <row r="91" spans="1:10" x14ac:dyDescent="0.55000000000000004">
      <c r="A91" s="105"/>
      <c r="B91" s="412" t="s">
        <v>153</v>
      </c>
      <c r="C91" s="414"/>
      <c r="D91" s="260"/>
      <c r="E91" s="261"/>
      <c r="F91" s="261"/>
      <c r="G91" s="262"/>
      <c r="H91" s="263"/>
      <c r="J91" s="138"/>
    </row>
    <row r="92" spans="1:10" x14ac:dyDescent="0.55000000000000004">
      <c r="A92" s="105"/>
      <c r="B92" s="409"/>
      <c r="C92" s="409"/>
      <c r="D92" s="261"/>
      <c r="E92" s="261"/>
      <c r="F92" s="261"/>
      <c r="G92" s="264"/>
      <c r="H92" s="265"/>
    </row>
    <row r="93" spans="1:10" x14ac:dyDescent="0.55000000000000004">
      <c r="A93" s="105"/>
      <c r="B93" s="87" t="s">
        <v>288</v>
      </c>
      <c r="C93" s="112"/>
      <c r="D93" s="139"/>
      <c r="E93" s="139"/>
      <c r="F93" s="139"/>
      <c r="G93" s="140"/>
      <c r="H93" s="141"/>
    </row>
    <row r="94" spans="1:10" x14ac:dyDescent="0.55000000000000004">
      <c r="A94" s="105"/>
      <c r="B94" s="409"/>
      <c r="C94" s="409"/>
      <c r="D94" s="261"/>
      <c r="E94" s="261"/>
      <c r="F94" s="261"/>
      <c r="G94" s="264"/>
      <c r="H94" s="265"/>
    </row>
    <row r="95" spans="1:10" x14ac:dyDescent="0.55000000000000004">
      <c r="A95" s="105"/>
      <c r="B95" s="417"/>
      <c r="C95" s="418"/>
      <c r="D95" s="261"/>
      <c r="E95" s="261"/>
      <c r="F95" s="261"/>
      <c r="G95" s="264"/>
      <c r="H95" s="265"/>
    </row>
    <row r="96" spans="1:10" x14ac:dyDescent="0.55000000000000004">
      <c r="A96" s="105"/>
      <c r="B96" s="417"/>
      <c r="C96" s="418"/>
      <c r="D96" s="261"/>
      <c r="E96" s="261"/>
      <c r="F96" s="261"/>
      <c r="G96" s="264"/>
      <c r="H96" s="265"/>
    </row>
    <row r="97" spans="1:10" x14ac:dyDescent="0.55000000000000004">
      <c r="A97" s="105"/>
      <c r="B97" s="417"/>
      <c r="C97" s="418"/>
      <c r="D97" s="261"/>
      <c r="E97" s="261"/>
      <c r="F97" s="261"/>
      <c r="G97" s="264"/>
      <c r="H97" s="265"/>
    </row>
    <row r="98" spans="1:10" x14ac:dyDescent="0.55000000000000004">
      <c r="A98" s="105"/>
      <c r="B98" s="412" t="s">
        <v>153</v>
      </c>
      <c r="C98" s="414"/>
      <c r="D98" s="261"/>
      <c r="E98" s="261"/>
      <c r="F98" s="261"/>
      <c r="G98" s="264"/>
      <c r="H98" s="265"/>
    </row>
    <row r="99" spans="1:10" x14ac:dyDescent="0.55000000000000004">
      <c r="A99" s="105"/>
      <c r="B99" s="409"/>
      <c r="C99" s="409"/>
      <c r="D99" s="261"/>
      <c r="E99" s="261"/>
      <c r="F99" s="261"/>
      <c r="G99" s="264"/>
      <c r="H99" s="265"/>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131</v>
      </c>
      <c r="B101" s="49" t="s">
        <v>297</v>
      </c>
      <c r="C101" s="119"/>
      <c r="D101" s="146"/>
      <c r="E101" s="146"/>
      <c r="F101" s="146"/>
      <c r="G101" s="147"/>
      <c r="H101" s="148"/>
    </row>
    <row r="102" spans="1:10" x14ac:dyDescent="0.55000000000000004">
      <c r="A102" s="105"/>
      <c r="C102" s="43" t="s">
        <v>283</v>
      </c>
      <c r="D102" s="143">
        <f>D100</f>
        <v>0</v>
      </c>
      <c r="E102" s="144">
        <f t="shared" ref="E102:H102" si="2">E100</f>
        <v>0</v>
      </c>
      <c r="F102" s="144">
        <f t="shared" si="2"/>
        <v>0</v>
      </c>
      <c r="G102" s="143">
        <f t="shared" si="2"/>
        <v>0</v>
      </c>
      <c r="H102" s="149">
        <f t="shared" si="2"/>
        <v>0</v>
      </c>
    </row>
    <row r="103" spans="1:10" x14ac:dyDescent="0.55000000000000004">
      <c r="A103" s="105"/>
      <c r="C103" s="43" t="s">
        <v>284</v>
      </c>
      <c r="E103" s="299" t="e">
        <f>E102/D102</f>
        <v>#DIV/0!</v>
      </c>
      <c r="F103" s="299" t="e">
        <f>F102/D102</f>
        <v>#DIV/0!</v>
      </c>
      <c r="G103" s="299" t="e">
        <f>G102/D102</f>
        <v>#DIV/0!</v>
      </c>
      <c r="H103" s="300" t="e">
        <f>H102/D102</f>
        <v>#DIV/0!</v>
      </c>
    </row>
    <row r="104" spans="1:10" x14ac:dyDescent="0.55000000000000004">
      <c r="A104" s="105"/>
      <c r="C104" s="43" t="s">
        <v>298</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464</v>
      </c>
      <c r="D106" s="153"/>
      <c r="E106" s="153"/>
      <c r="F106" s="153"/>
      <c r="G106" s="153"/>
      <c r="H106" s="75"/>
    </row>
    <row r="107" spans="1:10" x14ac:dyDescent="0.55000000000000004">
      <c r="A107" s="105"/>
      <c r="B107" s="87" t="s">
        <v>287</v>
      </c>
      <c r="C107" s="79"/>
      <c r="D107" s="79"/>
      <c r="E107" s="79"/>
      <c r="F107" s="79"/>
      <c r="G107" s="79"/>
      <c r="H107" s="80"/>
    </row>
    <row r="108" spans="1:10" x14ac:dyDescent="0.55000000000000004">
      <c r="A108" s="105"/>
      <c r="B108" s="409"/>
      <c r="C108" s="409"/>
      <c r="D108" s="260"/>
      <c r="E108" s="261"/>
      <c r="F108" s="261"/>
      <c r="G108" s="262"/>
      <c r="H108" s="263"/>
      <c r="J108" s="138"/>
    </row>
    <row r="109" spans="1:10" x14ac:dyDescent="0.55000000000000004">
      <c r="A109" s="105"/>
      <c r="B109" s="417"/>
      <c r="C109" s="418"/>
      <c r="D109" s="260"/>
      <c r="E109" s="261"/>
      <c r="F109" s="261"/>
      <c r="G109" s="262"/>
      <c r="H109" s="263"/>
      <c r="J109" s="138"/>
    </row>
    <row r="110" spans="1:10" x14ac:dyDescent="0.55000000000000004">
      <c r="A110" s="105"/>
      <c r="B110" s="417"/>
      <c r="C110" s="418"/>
      <c r="D110" s="260"/>
      <c r="E110" s="261"/>
      <c r="F110" s="261"/>
      <c r="G110" s="262"/>
      <c r="H110" s="263"/>
      <c r="J110" s="138"/>
    </row>
    <row r="111" spans="1:10" x14ac:dyDescent="0.55000000000000004">
      <c r="A111" s="105"/>
      <c r="B111" s="417"/>
      <c r="C111" s="418"/>
      <c r="D111" s="260"/>
      <c r="E111" s="261"/>
      <c r="F111" s="261"/>
      <c r="G111" s="262"/>
      <c r="H111" s="263"/>
      <c r="J111" s="138"/>
    </row>
    <row r="112" spans="1:10" x14ac:dyDescent="0.55000000000000004">
      <c r="A112" s="105"/>
      <c r="B112" s="412" t="s">
        <v>153</v>
      </c>
      <c r="C112" s="414"/>
      <c r="D112" s="260"/>
      <c r="E112" s="261"/>
      <c r="F112" s="261"/>
      <c r="G112" s="262"/>
      <c r="H112" s="263"/>
      <c r="J112" s="138"/>
    </row>
    <row r="113" spans="1:8" x14ac:dyDescent="0.55000000000000004">
      <c r="A113" s="105"/>
      <c r="B113" s="409"/>
      <c r="C113" s="409"/>
      <c r="D113" s="261"/>
      <c r="E113" s="261"/>
      <c r="F113" s="261"/>
      <c r="G113" s="264"/>
      <c r="H113" s="265"/>
    </row>
    <row r="114" spans="1:8" x14ac:dyDescent="0.55000000000000004">
      <c r="A114" s="105"/>
      <c r="B114" s="87" t="s">
        <v>288</v>
      </c>
      <c r="C114" s="112"/>
      <c r="D114" s="139"/>
      <c r="E114" s="139"/>
      <c r="F114" s="139"/>
      <c r="G114" s="140"/>
      <c r="H114" s="141"/>
    </row>
    <row r="115" spans="1:8" x14ac:dyDescent="0.55000000000000004">
      <c r="A115" s="105"/>
      <c r="B115" s="409"/>
      <c r="C115" s="409"/>
      <c r="D115" s="261"/>
      <c r="E115" s="261"/>
      <c r="F115" s="261"/>
      <c r="G115" s="264"/>
      <c r="H115" s="265"/>
    </row>
    <row r="116" spans="1:8" x14ac:dyDescent="0.55000000000000004">
      <c r="A116" s="105"/>
      <c r="B116" s="417"/>
      <c r="C116" s="418"/>
      <c r="D116" s="261"/>
      <c r="E116" s="261"/>
      <c r="F116" s="261"/>
      <c r="G116" s="264"/>
      <c r="H116" s="265"/>
    </row>
    <row r="117" spans="1:8" x14ac:dyDescent="0.55000000000000004">
      <c r="A117" s="105"/>
      <c r="B117" s="417"/>
      <c r="C117" s="418"/>
      <c r="D117" s="261"/>
      <c r="E117" s="261"/>
      <c r="F117" s="261"/>
      <c r="G117" s="264"/>
      <c r="H117" s="265"/>
    </row>
    <row r="118" spans="1:8" x14ac:dyDescent="0.55000000000000004">
      <c r="A118" s="105"/>
      <c r="B118" s="417"/>
      <c r="C118" s="418"/>
      <c r="D118" s="261"/>
      <c r="E118" s="261"/>
      <c r="F118" s="261"/>
      <c r="G118" s="264"/>
      <c r="H118" s="265"/>
    </row>
    <row r="119" spans="1:8" x14ac:dyDescent="0.55000000000000004">
      <c r="A119" s="105"/>
      <c r="B119" s="412" t="s">
        <v>153</v>
      </c>
      <c r="C119" s="414"/>
      <c r="D119" s="261"/>
      <c r="E119" s="261"/>
      <c r="F119" s="261"/>
      <c r="G119" s="264"/>
      <c r="H119" s="265"/>
    </row>
    <row r="120" spans="1:8" x14ac:dyDescent="0.55000000000000004">
      <c r="A120" s="105"/>
      <c r="B120" s="409"/>
      <c r="C120" s="409"/>
      <c r="D120" s="261"/>
      <c r="E120" s="261"/>
      <c r="F120" s="261"/>
      <c r="G120" s="264"/>
      <c r="H120" s="265"/>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131</v>
      </c>
      <c r="B122" s="49" t="s">
        <v>297</v>
      </c>
      <c r="C122" s="119"/>
      <c r="D122" s="146"/>
      <c r="E122" s="146"/>
      <c r="F122" s="146"/>
      <c r="G122" s="147"/>
      <c r="H122" s="148"/>
    </row>
    <row r="123" spans="1:8" x14ac:dyDescent="0.55000000000000004">
      <c r="A123" s="105"/>
      <c r="C123" s="43" t="s">
        <v>283</v>
      </c>
      <c r="D123" s="143">
        <f>D121</f>
        <v>0</v>
      </c>
      <c r="E123" s="144">
        <f t="shared" ref="E123:H123" si="3">E121</f>
        <v>0</v>
      </c>
      <c r="F123" s="144">
        <f t="shared" si="3"/>
        <v>0</v>
      </c>
      <c r="G123" s="143">
        <f t="shared" si="3"/>
        <v>0</v>
      </c>
      <c r="H123" s="149">
        <f t="shared" si="3"/>
        <v>0</v>
      </c>
    </row>
    <row r="124" spans="1:8" x14ac:dyDescent="0.55000000000000004">
      <c r="A124" s="105"/>
      <c r="C124" s="43" t="s">
        <v>284</v>
      </c>
      <c r="E124" s="299" t="e">
        <f>E123/D123</f>
        <v>#DIV/0!</v>
      </c>
      <c r="F124" s="299" t="e">
        <f>F123/D123</f>
        <v>#DIV/0!</v>
      </c>
      <c r="G124" s="299" t="e">
        <f>G123/D123</f>
        <v>#DIV/0!</v>
      </c>
      <c r="H124" s="300" t="e">
        <f>H123/D123</f>
        <v>#DIV/0!</v>
      </c>
    </row>
    <row r="125" spans="1:8" x14ac:dyDescent="0.55000000000000004">
      <c r="A125" s="105"/>
      <c r="C125" s="43" t="s">
        <v>298</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291</v>
      </c>
      <c r="C128" s="142" t="s">
        <v>317</v>
      </c>
      <c r="D128" s="142"/>
      <c r="E128" s="142"/>
      <c r="F128" s="142"/>
      <c r="G128" s="142"/>
      <c r="H128" s="155"/>
    </row>
    <row r="129" spans="1:8" ht="15" customHeight="1" x14ac:dyDescent="0.55000000000000004">
      <c r="A129" s="105"/>
      <c r="B129" s="154" t="s">
        <v>292</v>
      </c>
      <c r="C129" s="435" t="s">
        <v>351</v>
      </c>
      <c r="D129" s="435"/>
      <c r="E129" s="435"/>
      <c r="F129" s="435"/>
      <c r="G129" s="435"/>
      <c r="H129" s="436"/>
    </row>
    <row r="130" spans="1:8" x14ac:dyDescent="0.55000000000000004">
      <c r="A130" s="105"/>
      <c r="B130" s="156"/>
      <c r="C130" s="435"/>
      <c r="D130" s="435"/>
      <c r="E130" s="435"/>
      <c r="F130" s="435"/>
      <c r="G130" s="435"/>
      <c r="H130" s="436"/>
    </row>
    <row r="131" spans="1:8" x14ac:dyDescent="0.55000000000000004">
      <c r="A131" s="105"/>
      <c r="E131" s="91"/>
      <c r="F131" s="91"/>
      <c r="G131" s="91"/>
      <c r="H131" s="150"/>
    </row>
    <row r="132" spans="1:8" x14ac:dyDescent="0.55000000000000004">
      <c r="A132" s="73" t="s">
        <v>132</v>
      </c>
      <c r="B132" s="49" t="s">
        <v>293</v>
      </c>
      <c r="E132" s="91"/>
      <c r="F132" s="91"/>
      <c r="G132" s="91"/>
      <c r="H132" s="150"/>
    </row>
    <row r="133" spans="1:8" x14ac:dyDescent="0.55000000000000004">
      <c r="A133" s="105"/>
      <c r="B133" s="424" t="s">
        <v>301</v>
      </c>
      <c r="C133" s="424"/>
      <c r="D133" s="424"/>
      <c r="E133" s="424"/>
      <c r="F133" s="424"/>
      <c r="G133" s="424"/>
      <c r="H133" s="425"/>
    </row>
    <row r="134" spans="1:8" x14ac:dyDescent="0.55000000000000004">
      <c r="A134" s="73"/>
      <c r="B134" s="424"/>
      <c r="C134" s="424"/>
      <c r="D134" s="424"/>
      <c r="E134" s="424"/>
      <c r="F134" s="424"/>
      <c r="G134" s="424"/>
      <c r="H134" s="425"/>
    </row>
    <row r="135" spans="1:8" x14ac:dyDescent="0.55000000000000004">
      <c r="A135" s="73"/>
      <c r="B135" s="424"/>
      <c r="C135" s="424"/>
      <c r="D135" s="424"/>
      <c r="E135" s="424"/>
      <c r="F135" s="424"/>
      <c r="G135" s="424"/>
      <c r="H135" s="425"/>
    </row>
    <row r="136" spans="1:8" x14ac:dyDescent="0.55000000000000004">
      <c r="A136" s="73"/>
      <c r="E136" s="91"/>
      <c r="F136" s="91"/>
      <c r="G136" s="91"/>
      <c r="H136" s="150"/>
    </row>
    <row r="137" spans="1:8" x14ac:dyDescent="0.55000000000000004">
      <c r="A137" s="73"/>
      <c r="B137" s="424" t="s">
        <v>334</v>
      </c>
      <c r="C137" s="424"/>
      <c r="D137" s="424"/>
      <c r="E137" s="424"/>
      <c r="F137" s="424"/>
      <c r="G137" s="424"/>
      <c r="H137" s="425"/>
    </row>
    <row r="138" spans="1:8" x14ac:dyDescent="0.55000000000000004">
      <c r="A138" s="73"/>
      <c r="B138" s="424"/>
      <c r="C138" s="424"/>
      <c r="D138" s="424"/>
      <c r="E138" s="424"/>
      <c r="F138" s="424"/>
      <c r="G138" s="424"/>
      <c r="H138" s="425"/>
    </row>
    <row r="139" spans="1:8" x14ac:dyDescent="0.55000000000000004">
      <c r="A139" s="73"/>
      <c r="B139" s="424"/>
      <c r="C139" s="424"/>
      <c r="D139" s="424"/>
      <c r="E139" s="424"/>
      <c r="F139" s="424"/>
      <c r="G139" s="424"/>
      <c r="H139" s="425"/>
    </row>
    <row r="140" spans="1:8" x14ac:dyDescent="0.55000000000000004">
      <c r="A140" s="73"/>
      <c r="B140" s="424"/>
      <c r="C140" s="424"/>
      <c r="D140" s="424"/>
      <c r="E140" s="424"/>
      <c r="F140" s="424"/>
      <c r="G140" s="424"/>
      <c r="H140" s="425"/>
    </row>
    <row r="141" spans="1:8" x14ac:dyDescent="0.55000000000000004">
      <c r="A141" s="73"/>
      <c r="B141" s="424"/>
      <c r="C141" s="424"/>
      <c r="D141" s="424"/>
      <c r="E141" s="424"/>
      <c r="F141" s="424"/>
      <c r="G141" s="424"/>
      <c r="H141" s="425"/>
    </row>
    <row r="142" spans="1:8" x14ac:dyDescent="0.55000000000000004">
      <c r="A142" s="73"/>
      <c r="E142" s="91"/>
      <c r="F142" s="91"/>
      <c r="G142" s="91"/>
      <c r="H142" s="150"/>
    </row>
    <row r="143" spans="1:8" x14ac:dyDescent="0.55000000000000004">
      <c r="A143" s="73"/>
      <c r="B143" s="49" t="s">
        <v>413</v>
      </c>
      <c r="D143" s="443"/>
      <c r="E143" s="443"/>
      <c r="F143" s="443"/>
      <c r="G143" s="443"/>
      <c r="H143" s="444"/>
    </row>
    <row r="144" spans="1:8" x14ac:dyDescent="0.55000000000000004">
      <c r="A144" s="73"/>
      <c r="D144" s="77"/>
      <c r="E144" s="157"/>
      <c r="F144" s="157"/>
      <c r="G144" s="157"/>
      <c r="H144" s="158"/>
    </row>
    <row r="145" spans="1:8" x14ac:dyDescent="0.55000000000000004">
      <c r="A145" s="73"/>
      <c r="D145" s="77" t="s">
        <v>302</v>
      </c>
      <c r="E145" s="157" t="s">
        <v>295</v>
      </c>
      <c r="F145" s="157" t="s">
        <v>300</v>
      </c>
      <c r="G145" s="157"/>
      <c r="H145" s="158"/>
    </row>
    <row r="146" spans="1:8" x14ac:dyDescent="0.55000000000000004">
      <c r="A146" s="73"/>
      <c r="B146" s="159" t="s">
        <v>294</v>
      </c>
      <c r="C146" s="83"/>
      <c r="D146" s="160" t="s">
        <v>303</v>
      </c>
      <c r="E146" s="161" t="s">
        <v>296</v>
      </c>
      <c r="F146" s="161" t="s">
        <v>299</v>
      </c>
      <c r="G146" s="439" t="s">
        <v>304</v>
      </c>
      <c r="H146" s="440"/>
    </row>
    <row r="147" spans="1:8" x14ac:dyDescent="0.55000000000000004">
      <c r="A147" s="73"/>
      <c r="B147" s="43" t="s">
        <v>492</v>
      </c>
      <c r="C147" s="43" t="s">
        <v>350</v>
      </c>
      <c r="E147" s="91"/>
      <c r="G147" s="91"/>
      <c r="H147" s="150"/>
    </row>
    <row r="148" spans="1:8" x14ac:dyDescent="0.55000000000000004">
      <c r="A148" s="73"/>
      <c r="C148" s="162" t="str">
        <f>IF(E62="Yes", "Complete Analysis", "N/A - Do Not Complete")</f>
        <v>N/A - Do Not Complete</v>
      </c>
      <c r="D148" s="284"/>
      <c r="E148" s="261"/>
      <c r="F148" s="90" t="e">
        <f>E148/E154</f>
        <v>#DIV/0!</v>
      </c>
      <c r="G148" s="433"/>
      <c r="H148" s="434"/>
    </row>
    <row r="149" spans="1:8" x14ac:dyDescent="0.55000000000000004">
      <c r="A149" s="73"/>
      <c r="D149" s="284"/>
      <c r="E149" s="261"/>
      <c r="F149" s="90" t="e">
        <f>E149/E154</f>
        <v>#DIV/0!</v>
      </c>
      <c r="G149" s="433"/>
      <c r="H149" s="434"/>
    </row>
    <row r="150" spans="1:8" x14ac:dyDescent="0.55000000000000004">
      <c r="A150" s="73"/>
      <c r="D150" s="284"/>
      <c r="E150" s="261"/>
      <c r="F150" s="90" t="e">
        <f>E150/E154</f>
        <v>#DIV/0!</v>
      </c>
      <c r="G150" s="433"/>
      <c r="H150" s="434"/>
    </row>
    <row r="151" spans="1:8" x14ac:dyDescent="0.55000000000000004">
      <c r="A151" s="73"/>
      <c r="D151" s="284"/>
      <c r="E151" s="261"/>
      <c r="F151" s="90" t="e">
        <f>E151/E154</f>
        <v>#DIV/0!</v>
      </c>
      <c r="G151" s="433"/>
      <c r="H151" s="434"/>
    </row>
    <row r="152" spans="1:8" x14ac:dyDescent="0.55000000000000004">
      <c r="A152" s="73"/>
      <c r="D152" s="284"/>
      <c r="E152" s="261"/>
      <c r="F152" s="90" t="e">
        <f>E152/E154</f>
        <v>#DIV/0!</v>
      </c>
      <c r="G152" s="433"/>
      <c r="H152" s="434"/>
    </row>
    <row r="153" spans="1:8" x14ac:dyDescent="0.55000000000000004">
      <c r="A153" s="73"/>
      <c r="D153" s="285"/>
      <c r="E153" s="267"/>
      <c r="F153" s="90" t="e">
        <f>E153/E154</f>
        <v>#DIV/0!</v>
      </c>
      <c r="G153" s="437"/>
      <c r="H153" s="438"/>
    </row>
    <row r="154" spans="1:8" x14ac:dyDescent="0.55000000000000004">
      <c r="A154" s="73"/>
      <c r="C154" s="163"/>
      <c r="D154" s="163" t="s">
        <v>352</v>
      </c>
      <c r="E154" s="164">
        <f>SUM(E148:E153)</f>
        <v>0</v>
      </c>
      <c r="F154" s="91"/>
      <c r="G154" s="165" t="s">
        <v>305</v>
      </c>
      <c r="H154" s="288"/>
    </row>
    <row r="155" spans="1:8" x14ac:dyDescent="0.55000000000000004">
      <c r="A155" s="73"/>
      <c r="E155" s="91"/>
      <c r="F155" s="91"/>
      <c r="G155" s="91"/>
      <c r="H155" s="150"/>
    </row>
    <row r="156" spans="1:8" x14ac:dyDescent="0.55000000000000004">
      <c r="A156" s="73"/>
      <c r="B156" s="43" t="s">
        <v>492</v>
      </c>
      <c r="C156" s="43" t="s">
        <v>148</v>
      </c>
      <c r="E156" s="91"/>
      <c r="F156" s="91"/>
      <c r="G156" s="91"/>
      <c r="H156" s="150"/>
    </row>
    <row r="157" spans="1:8" x14ac:dyDescent="0.55000000000000004">
      <c r="A157" s="73"/>
      <c r="C157" s="162" t="str">
        <f>IF(F62="Yes", "Complete Analysis", "N/A - Do Not Complete")</f>
        <v>N/A - Do Not Complete</v>
      </c>
      <c r="D157" s="284"/>
      <c r="E157" s="261"/>
      <c r="F157" s="90" t="e">
        <f>E157/E163</f>
        <v>#DIV/0!</v>
      </c>
      <c r="G157" s="433"/>
      <c r="H157" s="434"/>
    </row>
    <row r="158" spans="1:8" x14ac:dyDescent="0.55000000000000004">
      <c r="A158" s="73"/>
      <c r="D158" s="284"/>
      <c r="E158" s="261"/>
      <c r="F158" s="90" t="e">
        <f>E158/E163</f>
        <v>#DIV/0!</v>
      </c>
      <c r="G158" s="433"/>
      <c r="H158" s="434"/>
    </row>
    <row r="159" spans="1:8" x14ac:dyDescent="0.55000000000000004">
      <c r="A159" s="73"/>
      <c r="D159" s="284"/>
      <c r="E159" s="261"/>
      <c r="F159" s="90" t="e">
        <f>E159/E163</f>
        <v>#DIV/0!</v>
      </c>
      <c r="G159" s="433"/>
      <c r="H159" s="434"/>
    </row>
    <row r="160" spans="1:8" x14ac:dyDescent="0.55000000000000004">
      <c r="A160" s="73"/>
      <c r="D160" s="284"/>
      <c r="E160" s="261"/>
      <c r="F160" s="90" t="e">
        <f>E160/E163</f>
        <v>#DIV/0!</v>
      </c>
      <c r="G160" s="433"/>
      <c r="H160" s="434"/>
    </row>
    <row r="161" spans="1:10" x14ac:dyDescent="0.55000000000000004">
      <c r="A161" s="73"/>
      <c r="D161" s="284"/>
      <c r="E161" s="261"/>
      <c r="F161" s="90" t="e">
        <f>E161/E163</f>
        <v>#DIV/0!</v>
      </c>
      <c r="G161" s="433"/>
      <c r="H161" s="434"/>
    </row>
    <row r="162" spans="1:10" x14ac:dyDescent="0.55000000000000004">
      <c r="A162" s="73"/>
      <c r="D162" s="285"/>
      <c r="E162" s="267"/>
      <c r="F162" s="90" t="e">
        <f>E162/E163</f>
        <v>#DIV/0!</v>
      </c>
      <c r="G162" s="437"/>
      <c r="H162" s="438"/>
    </row>
    <row r="163" spans="1:10" x14ac:dyDescent="0.55000000000000004">
      <c r="A163" s="73"/>
      <c r="D163" s="163" t="s">
        <v>306</v>
      </c>
      <c r="E163" s="164">
        <f>SUM(E157:E162)</f>
        <v>0</v>
      </c>
      <c r="F163" s="91"/>
      <c r="G163" s="165" t="s">
        <v>305</v>
      </c>
      <c r="H163" s="289"/>
    </row>
    <row r="164" spans="1:10" x14ac:dyDescent="0.55000000000000004">
      <c r="A164" s="73"/>
      <c r="D164" s="163"/>
      <c r="E164" s="139"/>
      <c r="F164" s="91"/>
      <c r="G164" s="165"/>
      <c r="H164" s="166"/>
    </row>
    <row r="165" spans="1:10" x14ac:dyDescent="0.55000000000000004">
      <c r="A165" s="105"/>
      <c r="B165" s="43" t="s">
        <v>492</v>
      </c>
      <c r="C165" s="43" t="s">
        <v>493</v>
      </c>
      <c r="E165" s="91"/>
      <c r="F165" s="91"/>
      <c r="G165" s="91"/>
      <c r="H165" s="150"/>
      <c r="J165" s="138"/>
    </row>
    <row r="166" spans="1:10" x14ac:dyDescent="0.55000000000000004">
      <c r="A166" s="105"/>
      <c r="C166" s="162" t="str">
        <f>IF(G62="Yes", "Complete Analysis", "N/A - Do Not Complete")</f>
        <v>N/A - Do Not Complete</v>
      </c>
      <c r="D166" s="284"/>
      <c r="E166" s="260"/>
      <c r="F166" s="90" t="e">
        <f>E166/$E$170</f>
        <v>#DIV/0!</v>
      </c>
      <c r="G166" s="433"/>
      <c r="H166" s="434"/>
      <c r="J166" s="138"/>
    </row>
    <row r="167" spans="1:10" x14ac:dyDescent="0.55000000000000004">
      <c r="A167" s="105"/>
      <c r="D167" s="284"/>
      <c r="E167" s="260"/>
      <c r="F167" s="90" t="e">
        <f>E167/$E$170</f>
        <v>#DIV/0!</v>
      </c>
      <c r="G167" s="433"/>
      <c r="H167" s="434"/>
      <c r="J167" s="138"/>
    </row>
    <row r="168" spans="1:10" x14ac:dyDescent="0.55000000000000004">
      <c r="A168" s="105"/>
      <c r="D168" s="286"/>
      <c r="E168" s="268"/>
      <c r="F168" s="90" t="e">
        <f>E168/$E$170</f>
        <v>#DIV/0!</v>
      </c>
      <c r="G168" s="433"/>
      <c r="H168" s="434"/>
    </row>
    <row r="169" spans="1:10" x14ac:dyDescent="0.55000000000000004">
      <c r="A169" s="105"/>
      <c r="D169" s="285"/>
      <c r="E169" s="268"/>
      <c r="F169" s="90" t="e">
        <f>E169/$E$170</f>
        <v>#DIV/0!</v>
      </c>
      <c r="G169" s="437"/>
      <c r="H169" s="438"/>
    </row>
    <row r="170" spans="1:10" x14ac:dyDescent="0.55000000000000004">
      <c r="A170" s="105"/>
      <c r="D170" s="163" t="s">
        <v>307</v>
      </c>
      <c r="E170" s="167">
        <f>SUM(E166:E169)</f>
        <v>0</v>
      </c>
      <c r="F170" s="91"/>
      <c r="G170" s="165" t="s">
        <v>305</v>
      </c>
      <c r="H170" s="289"/>
    </row>
    <row r="171" spans="1:10" x14ac:dyDescent="0.55000000000000004">
      <c r="A171" s="105"/>
      <c r="E171" s="91"/>
      <c r="F171" s="91"/>
      <c r="G171" s="91"/>
      <c r="H171" s="150"/>
    </row>
    <row r="172" spans="1:10" x14ac:dyDescent="0.55000000000000004">
      <c r="A172" s="105"/>
      <c r="B172" s="43" t="s">
        <v>492</v>
      </c>
      <c r="C172" s="43" t="s">
        <v>514</v>
      </c>
      <c r="E172" s="91"/>
      <c r="F172" s="91"/>
      <c r="G172" s="91"/>
      <c r="H172" s="150"/>
      <c r="J172" s="138"/>
    </row>
    <row r="173" spans="1:10" x14ac:dyDescent="0.55000000000000004">
      <c r="A173" s="105"/>
      <c r="C173" s="162" t="e">
        <f>IF(G83="Yes", "Complete Analysis", "N/A - Do Not Complete")</f>
        <v>#DIV/0!</v>
      </c>
      <c r="D173" s="284"/>
      <c r="E173" s="260"/>
      <c r="F173" s="90" t="e">
        <f>E173/$E$177</f>
        <v>#DIV/0!</v>
      </c>
      <c r="G173" s="433"/>
      <c r="H173" s="434"/>
      <c r="J173" s="138"/>
    </row>
    <row r="174" spans="1:10" x14ac:dyDescent="0.55000000000000004">
      <c r="A174" s="105"/>
      <c r="D174" s="284"/>
      <c r="E174" s="260"/>
      <c r="F174" s="90" t="e">
        <f>E174/$E$177</f>
        <v>#DIV/0!</v>
      </c>
      <c r="G174" s="433"/>
      <c r="H174" s="434"/>
      <c r="J174" s="138"/>
    </row>
    <row r="175" spans="1:10" x14ac:dyDescent="0.55000000000000004">
      <c r="A175" s="105"/>
      <c r="D175" s="286"/>
      <c r="E175" s="268"/>
      <c r="F175" s="90" t="e">
        <f>E175/$E$177</f>
        <v>#DIV/0!</v>
      </c>
      <c r="G175" s="433"/>
      <c r="H175" s="434"/>
      <c r="J175" s="138"/>
    </row>
    <row r="176" spans="1:10" x14ac:dyDescent="0.55000000000000004">
      <c r="A176" s="105"/>
      <c r="D176" s="285"/>
      <c r="E176" s="268"/>
      <c r="F176" s="90" t="e">
        <f>E176/$E$177</f>
        <v>#DIV/0!</v>
      </c>
      <c r="G176" s="437"/>
      <c r="H176" s="438"/>
      <c r="J176" s="138"/>
    </row>
    <row r="177" spans="1:10" x14ac:dyDescent="0.55000000000000004">
      <c r="A177" s="105"/>
      <c r="D177" s="163" t="s">
        <v>307</v>
      </c>
      <c r="E177" s="167">
        <f>SUM(E173:E176)</f>
        <v>0</v>
      </c>
      <c r="F177" s="91"/>
      <c r="G177" s="165" t="s">
        <v>305</v>
      </c>
      <c r="H177" s="289"/>
      <c r="J177" s="138"/>
    </row>
    <row r="178" spans="1:10" x14ac:dyDescent="0.55000000000000004">
      <c r="A178" s="105"/>
      <c r="E178" s="91"/>
      <c r="F178" s="91"/>
      <c r="G178" s="91"/>
      <c r="H178" s="150"/>
      <c r="J178" s="138"/>
    </row>
    <row r="179" spans="1:10" x14ac:dyDescent="0.55000000000000004">
      <c r="A179" s="105"/>
      <c r="B179" s="43" t="s">
        <v>492</v>
      </c>
      <c r="C179" s="43" t="s">
        <v>515</v>
      </c>
      <c r="E179" s="91"/>
      <c r="F179" s="91"/>
      <c r="G179" s="91"/>
      <c r="H179" s="150"/>
      <c r="J179" s="138"/>
    </row>
    <row r="180" spans="1:10" x14ac:dyDescent="0.55000000000000004">
      <c r="A180" s="105"/>
      <c r="C180" s="162" t="e">
        <f>IF(G104="Yes", "Complete Analysis", "N/A - Do Not Complete")</f>
        <v>#DIV/0!</v>
      </c>
      <c r="D180" s="284"/>
      <c r="E180" s="260"/>
      <c r="F180" s="90" t="e">
        <f>E180/$E$184</f>
        <v>#DIV/0!</v>
      </c>
      <c r="G180" s="433"/>
      <c r="H180" s="434"/>
      <c r="J180" s="138"/>
    </row>
    <row r="181" spans="1:10" x14ac:dyDescent="0.55000000000000004">
      <c r="A181" s="105"/>
      <c r="D181" s="284"/>
      <c r="E181" s="260"/>
      <c r="F181" s="90" t="e">
        <f>E181/$E$184</f>
        <v>#DIV/0!</v>
      </c>
      <c r="G181" s="433"/>
      <c r="H181" s="434"/>
      <c r="J181" s="138"/>
    </row>
    <row r="182" spans="1:10" x14ac:dyDescent="0.55000000000000004">
      <c r="A182" s="105"/>
      <c r="D182" s="284"/>
      <c r="E182" s="260"/>
      <c r="F182" s="90" t="e">
        <f>E182/$E$184</f>
        <v>#DIV/0!</v>
      </c>
      <c r="G182" s="433"/>
      <c r="H182" s="434"/>
      <c r="J182" s="138"/>
    </row>
    <row r="183" spans="1:10" x14ac:dyDescent="0.55000000000000004">
      <c r="A183" s="105"/>
      <c r="D183" s="285"/>
      <c r="E183" s="268"/>
      <c r="F183" s="90" t="e">
        <f>E183/$E$184</f>
        <v>#DIV/0!</v>
      </c>
      <c r="G183" s="437"/>
      <c r="H183" s="438"/>
      <c r="J183" s="138"/>
    </row>
    <row r="184" spans="1:10" x14ac:dyDescent="0.55000000000000004">
      <c r="A184" s="105"/>
      <c r="D184" s="163" t="s">
        <v>307</v>
      </c>
      <c r="E184" s="167">
        <f>SUM(E180:E183)</f>
        <v>0</v>
      </c>
      <c r="F184" s="91"/>
      <c r="G184" s="165" t="s">
        <v>305</v>
      </c>
      <c r="H184" s="289"/>
      <c r="J184" s="138"/>
    </row>
    <row r="185" spans="1:10" x14ac:dyDescent="0.55000000000000004">
      <c r="A185" s="105"/>
      <c r="E185" s="91"/>
      <c r="F185" s="91"/>
      <c r="G185" s="91"/>
      <c r="H185" s="150"/>
      <c r="J185" s="138"/>
    </row>
    <row r="186" spans="1:10" x14ac:dyDescent="0.55000000000000004">
      <c r="A186" s="105"/>
      <c r="B186" s="43" t="s">
        <v>492</v>
      </c>
      <c r="C186" s="43" t="s">
        <v>516</v>
      </c>
      <c r="E186" s="91"/>
      <c r="F186" s="91"/>
      <c r="G186" s="91"/>
      <c r="H186" s="150"/>
      <c r="J186" s="138"/>
    </row>
    <row r="187" spans="1:10" x14ac:dyDescent="0.55000000000000004">
      <c r="A187" s="105"/>
      <c r="C187" s="162" t="e">
        <f>IF(G125="Yes", "Complete Analysis", "N/A - Do Not Complete")</f>
        <v>#DIV/0!</v>
      </c>
      <c r="D187" s="284"/>
      <c r="E187" s="260"/>
      <c r="F187" s="90" t="e">
        <f>E187/$E$192</f>
        <v>#DIV/0!</v>
      </c>
      <c r="G187" s="433"/>
      <c r="H187" s="434"/>
      <c r="J187" s="138"/>
    </row>
    <row r="188" spans="1:10" x14ac:dyDescent="0.55000000000000004">
      <c r="A188" s="105"/>
      <c r="D188" s="284"/>
      <c r="E188" s="260"/>
      <c r="F188" s="90" t="e">
        <f>E188/$E$192</f>
        <v>#DIV/0!</v>
      </c>
      <c r="G188" s="433"/>
      <c r="H188" s="434"/>
    </row>
    <row r="189" spans="1:10" x14ac:dyDescent="0.55000000000000004">
      <c r="A189" s="105"/>
      <c r="D189" s="284"/>
      <c r="E189" s="260"/>
      <c r="F189" s="90" t="e">
        <f>E189/$E$192</f>
        <v>#DIV/0!</v>
      </c>
      <c r="G189" s="433"/>
      <c r="H189" s="434"/>
    </row>
    <row r="190" spans="1:10" x14ac:dyDescent="0.55000000000000004">
      <c r="A190" s="105"/>
      <c r="D190" s="286"/>
      <c r="E190" s="268"/>
      <c r="F190" s="90" t="e">
        <f>E190/$E$192</f>
        <v>#DIV/0!</v>
      </c>
      <c r="G190" s="433"/>
      <c r="H190" s="434"/>
    </row>
    <row r="191" spans="1:10" x14ac:dyDescent="0.55000000000000004">
      <c r="A191" s="105"/>
      <c r="D191" s="285"/>
      <c r="E191" s="268"/>
      <c r="F191" s="90" t="e">
        <f>E191/$E$192</f>
        <v>#DIV/0!</v>
      </c>
      <c r="G191" s="437"/>
      <c r="H191" s="438"/>
    </row>
    <row r="192" spans="1:10" x14ac:dyDescent="0.55000000000000004">
      <c r="A192" s="105"/>
      <c r="D192" s="163" t="s">
        <v>307</v>
      </c>
      <c r="E192" s="167">
        <f>SUM(E187:E191)</f>
        <v>0</v>
      </c>
      <c r="F192" s="91"/>
      <c r="G192" s="165" t="s">
        <v>305</v>
      </c>
      <c r="H192" s="289"/>
    </row>
    <row r="193" spans="1:8" x14ac:dyDescent="0.55000000000000004">
      <c r="A193" s="105"/>
      <c r="E193" s="91"/>
      <c r="F193" s="91"/>
      <c r="G193" s="91"/>
      <c r="H193" s="150"/>
    </row>
    <row r="194" spans="1:8" x14ac:dyDescent="0.55000000000000004">
      <c r="A194" s="105"/>
      <c r="B194" s="43" t="s">
        <v>492</v>
      </c>
      <c r="C194" s="43" t="s">
        <v>494</v>
      </c>
      <c r="E194" s="91"/>
      <c r="F194" s="91"/>
      <c r="G194" s="91"/>
      <c r="H194" s="150"/>
    </row>
    <row r="195" spans="1:8" x14ac:dyDescent="0.55000000000000004">
      <c r="A195" s="105"/>
      <c r="C195" s="162" t="str">
        <f>IF(H62="Yes", "Complete Analysis", "N/A - Do Not Complete")</f>
        <v>N/A - Do Not Complete</v>
      </c>
      <c r="D195" s="287"/>
      <c r="E195" s="260"/>
      <c r="F195" s="90" t="e">
        <f>E195/E197</f>
        <v>#DIV/0!</v>
      </c>
      <c r="G195" s="433"/>
      <c r="H195" s="434"/>
    </row>
    <row r="196" spans="1:8" x14ac:dyDescent="0.55000000000000004">
      <c r="A196" s="105"/>
      <c r="C196" s="162"/>
      <c r="D196" s="285"/>
      <c r="E196" s="268"/>
      <c r="F196" s="90" t="e">
        <f>E196/E197</f>
        <v>#DIV/0!</v>
      </c>
      <c r="G196" s="437"/>
      <c r="H196" s="438"/>
    </row>
    <row r="197" spans="1:8" x14ac:dyDescent="0.55000000000000004">
      <c r="A197" s="105"/>
      <c r="C197" s="162"/>
      <c r="D197" s="163" t="s">
        <v>308</v>
      </c>
      <c r="E197" s="167">
        <f>SUM(E195:E196)</f>
        <v>0</v>
      </c>
      <c r="F197" s="90"/>
      <c r="G197" s="165" t="s">
        <v>305</v>
      </c>
      <c r="H197" s="290"/>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396" t="s">
        <v>385</v>
      </c>
      <c r="B200" s="397"/>
      <c r="C200" s="397"/>
      <c r="D200" s="397"/>
      <c r="E200" s="397"/>
      <c r="F200" s="397"/>
      <c r="G200" s="397"/>
      <c r="H200" s="398"/>
    </row>
    <row r="201" spans="1:8" x14ac:dyDescent="0.55000000000000004">
      <c r="A201" s="73" t="s">
        <v>134</v>
      </c>
      <c r="B201" s="422" t="s">
        <v>335</v>
      </c>
      <c r="C201" s="422"/>
      <c r="D201" s="422"/>
      <c r="E201" s="422"/>
      <c r="F201" s="422"/>
      <c r="G201" s="422"/>
      <c r="H201" s="423"/>
    </row>
    <row r="202" spans="1:8" x14ac:dyDescent="0.55000000000000004">
      <c r="A202" s="73"/>
      <c r="B202" s="424"/>
      <c r="C202" s="424"/>
      <c r="D202" s="424"/>
      <c r="E202" s="424"/>
      <c r="F202" s="424"/>
      <c r="G202" s="424"/>
      <c r="H202" s="425"/>
    </row>
    <row r="203" spans="1:8" x14ac:dyDescent="0.55000000000000004">
      <c r="A203" s="105"/>
      <c r="H203" s="75"/>
    </row>
    <row r="204" spans="1:8" x14ac:dyDescent="0.55000000000000004">
      <c r="A204" s="73"/>
      <c r="B204" s="49" t="s">
        <v>413</v>
      </c>
      <c r="D204" s="410" t="s">
        <v>663</v>
      </c>
      <c r="E204" s="410"/>
      <c r="F204" s="410"/>
      <c r="G204" s="410"/>
      <c r="H204" s="411"/>
    </row>
    <row r="205" spans="1:8" x14ac:dyDescent="0.55000000000000004">
      <c r="A205" s="73"/>
      <c r="C205" s="77"/>
      <c r="D205" s="77"/>
      <c r="E205" s="77"/>
      <c r="F205" s="77"/>
      <c r="G205" s="77"/>
      <c r="H205" s="78"/>
    </row>
    <row r="206" spans="1:8" x14ac:dyDescent="0.55000000000000004">
      <c r="A206" s="105"/>
      <c r="E206" s="426" t="s">
        <v>290</v>
      </c>
      <c r="F206" s="426"/>
      <c r="G206" s="426"/>
      <c r="H206" s="427"/>
    </row>
    <row r="207" spans="1:8" x14ac:dyDescent="0.55000000000000004">
      <c r="A207" s="105"/>
      <c r="E207" s="79" t="s">
        <v>138</v>
      </c>
      <c r="F207" s="79" t="s">
        <v>138</v>
      </c>
      <c r="G207" s="79" t="s">
        <v>138</v>
      </c>
      <c r="H207" s="80" t="s">
        <v>138</v>
      </c>
    </row>
    <row r="208" spans="1:8" x14ac:dyDescent="0.55000000000000004">
      <c r="A208" s="105"/>
      <c r="B208" s="81" t="s">
        <v>194</v>
      </c>
      <c r="C208" s="82"/>
      <c r="D208" s="83"/>
      <c r="E208" s="82" t="s">
        <v>350</v>
      </c>
      <c r="F208" s="82" t="s">
        <v>148</v>
      </c>
      <c r="G208" s="82" t="s">
        <v>285</v>
      </c>
      <c r="H208" s="134" t="s">
        <v>286</v>
      </c>
    </row>
    <row r="209" spans="1:10" ht="22" customHeight="1" x14ac:dyDescent="0.55000000000000004">
      <c r="A209" s="105"/>
      <c r="B209" s="87" t="s">
        <v>287</v>
      </c>
      <c r="C209" s="79"/>
      <c r="D209" s="79"/>
      <c r="E209" s="79"/>
      <c r="F209" s="79"/>
      <c r="G209" s="79"/>
      <c r="H209" s="80"/>
    </row>
    <row r="210" spans="1:10" x14ac:dyDescent="0.55000000000000004">
      <c r="A210" s="105"/>
      <c r="B210" s="442" t="s">
        <v>661</v>
      </c>
      <c r="C210" s="442"/>
      <c r="D210" s="442"/>
      <c r="E210" s="269"/>
      <c r="F210" s="269"/>
      <c r="G210" s="271">
        <v>12.5</v>
      </c>
      <c r="H210" s="270"/>
    </row>
    <row r="211" spans="1:10" x14ac:dyDescent="0.55000000000000004">
      <c r="A211" s="105"/>
      <c r="B211" s="409"/>
      <c r="C211" s="409"/>
      <c r="D211" s="409"/>
      <c r="E211" s="271"/>
      <c r="F211" s="271"/>
      <c r="G211" s="271"/>
      <c r="H211" s="270"/>
    </row>
    <row r="212" spans="1:10" x14ac:dyDescent="0.55000000000000004">
      <c r="A212" s="105"/>
      <c r="B212" s="409"/>
      <c r="C212" s="409"/>
      <c r="D212" s="409"/>
      <c r="E212" s="271"/>
      <c r="F212" s="271"/>
      <c r="G212" s="271"/>
      <c r="H212" s="270"/>
    </row>
    <row r="213" spans="1:10" x14ac:dyDescent="0.55000000000000004">
      <c r="A213" s="105"/>
      <c r="B213" s="441" t="s">
        <v>153</v>
      </c>
      <c r="C213" s="441"/>
      <c r="D213" s="441"/>
      <c r="E213" s="271"/>
      <c r="F213" s="271"/>
      <c r="G213" s="271"/>
      <c r="H213" s="270"/>
    </row>
    <row r="214" spans="1:10" x14ac:dyDescent="0.55000000000000004">
      <c r="A214" s="105"/>
      <c r="B214" s="409"/>
      <c r="C214" s="409"/>
      <c r="D214" s="409"/>
      <c r="E214" s="271"/>
      <c r="F214" s="271"/>
      <c r="G214" s="271"/>
      <c r="H214" s="272"/>
    </row>
    <row r="215" spans="1:10" ht="22" customHeight="1" x14ac:dyDescent="0.55000000000000004">
      <c r="A215" s="105"/>
      <c r="B215" s="87" t="s">
        <v>288</v>
      </c>
      <c r="C215" s="112"/>
      <c r="D215" s="139"/>
      <c r="E215" s="139"/>
      <c r="F215" s="139"/>
      <c r="G215" s="140"/>
      <c r="H215" s="141"/>
    </row>
    <row r="216" spans="1:10" x14ac:dyDescent="0.55000000000000004">
      <c r="A216" s="105"/>
      <c r="B216" s="409" t="s">
        <v>661</v>
      </c>
      <c r="C216" s="409"/>
      <c r="D216" s="409"/>
      <c r="E216" s="271"/>
      <c r="F216" s="271"/>
      <c r="G216" s="271">
        <v>12.5</v>
      </c>
      <c r="H216" s="272"/>
    </row>
    <row r="217" spans="1:10" x14ac:dyDescent="0.55000000000000004">
      <c r="A217" s="105"/>
      <c r="B217" s="417"/>
      <c r="C217" s="432"/>
      <c r="D217" s="418"/>
      <c r="E217" s="271"/>
      <c r="F217" s="271"/>
      <c r="G217" s="271"/>
      <c r="H217" s="272"/>
    </row>
    <row r="218" spans="1:10" x14ac:dyDescent="0.55000000000000004">
      <c r="A218" s="105"/>
      <c r="B218" s="417"/>
      <c r="C218" s="432"/>
      <c r="D218" s="418"/>
      <c r="E218" s="271"/>
      <c r="F218" s="271"/>
      <c r="G218" s="271"/>
      <c r="H218" s="272"/>
    </row>
    <row r="219" spans="1:10" x14ac:dyDescent="0.55000000000000004">
      <c r="A219" s="105"/>
      <c r="B219" s="417"/>
      <c r="C219" s="432"/>
      <c r="D219" s="418"/>
      <c r="E219" s="271"/>
      <c r="F219" s="271"/>
      <c r="G219" s="271"/>
      <c r="H219" s="272"/>
    </row>
    <row r="220" spans="1:10" x14ac:dyDescent="0.55000000000000004">
      <c r="A220" s="105"/>
      <c r="B220" s="412" t="s">
        <v>153</v>
      </c>
      <c r="C220" s="413"/>
      <c r="D220" s="414"/>
      <c r="E220" s="271"/>
      <c r="F220" s="271"/>
      <c r="G220" s="271"/>
      <c r="H220" s="272"/>
    </row>
    <row r="221" spans="1:10" x14ac:dyDescent="0.55000000000000004">
      <c r="A221" s="105"/>
      <c r="B221" s="409"/>
      <c r="C221" s="409"/>
      <c r="D221" s="409"/>
      <c r="E221" s="271"/>
      <c r="F221" s="271"/>
      <c r="G221" s="271"/>
      <c r="H221" s="272"/>
    </row>
    <row r="222" spans="1:10" x14ac:dyDescent="0.55000000000000004">
      <c r="A222" s="105"/>
      <c r="B222" s="118"/>
      <c r="C222" s="118"/>
      <c r="D222" s="118"/>
      <c r="E222" s="119"/>
      <c r="F222" s="119"/>
      <c r="G222" s="119"/>
      <c r="H222" s="172"/>
    </row>
    <row r="223" spans="1:10" x14ac:dyDescent="0.55000000000000004">
      <c r="A223" s="73" t="s">
        <v>135</v>
      </c>
      <c r="B223" s="117" t="s">
        <v>336</v>
      </c>
      <c r="C223" s="118"/>
      <c r="D223" s="118"/>
      <c r="E223" s="119"/>
      <c r="F223" s="119"/>
      <c r="G223" s="119"/>
      <c r="H223" s="172"/>
      <c r="J223" s="138"/>
    </row>
    <row r="224" spans="1:10" x14ac:dyDescent="0.55000000000000004">
      <c r="A224" s="105"/>
      <c r="B224" s="407" t="s">
        <v>664</v>
      </c>
      <c r="C224" s="407"/>
      <c r="D224" s="407"/>
      <c r="E224" s="407"/>
      <c r="F224" s="407"/>
      <c r="G224" s="407"/>
      <c r="H224" s="408"/>
      <c r="J224" s="138"/>
    </row>
    <row r="225" spans="1:10" x14ac:dyDescent="0.55000000000000004">
      <c r="A225" s="105"/>
      <c r="B225" s="407"/>
      <c r="C225" s="407"/>
      <c r="D225" s="407"/>
      <c r="E225" s="407"/>
      <c r="F225" s="407"/>
      <c r="G225" s="407"/>
      <c r="H225" s="408"/>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26" priority="1">
      <formula>$F$17="no"</formula>
    </cfRule>
  </conditionalFormatting>
  <conditionalFormatting sqref="A28:H32 A33:D33 A34:C35 A36:H167 A168:G169 A170:H174 A175:G176 A177:H182 A183:G183 A184:H189 A190:G191 A192:H226">
    <cfRule type="expression" dxfId="225" priority="3">
      <formula>AND($F$11="no",$F$13="no",$F$15="no",$F$20="no")</formula>
    </cfRule>
  </conditionalFormatting>
  <conditionalFormatting sqref="A64:H126 A172:H174 A175:G176 A177:H182 A183:G183 A184:H189 A190:G191 A192:H192">
    <cfRule type="expression" dxfId="224" priority="7">
      <formula>$F$17="no"</formula>
    </cfRule>
  </conditionalFormatting>
  <conditionalFormatting sqref="B165:H167">
    <cfRule type="expression" dxfId="223" priority="21">
      <formula>$F$15="no"</formula>
    </cfRule>
  </conditionalFormatting>
  <conditionalFormatting sqref="B172:H174">
    <cfRule type="expression" dxfId="222" priority="20">
      <formula>$F$15="no"</formula>
    </cfRule>
  </conditionalFormatting>
  <conditionalFormatting sqref="C165">
    <cfRule type="expression" dxfId="221" priority="5">
      <formula>$F$17="no"</formula>
    </cfRule>
  </conditionalFormatting>
  <conditionalFormatting sqref="C194">
    <cfRule type="expression" dxfId="220" priority="2">
      <formula>$F$17="no"</formula>
    </cfRule>
  </conditionalFormatting>
  <conditionalFormatting sqref="E43:E49 E51:E58 E60:E63 E73:E79 E81:E84 E94:E100 E102:E105 E115:E121 E123:E126 B147:H154 E216:E221">
    <cfRule type="expression" dxfId="219" priority="32">
      <formula>$F$11="no"</formula>
    </cfRule>
  </conditionalFormatting>
  <conditionalFormatting sqref="E66:E71">
    <cfRule type="expression" dxfId="218" priority="19">
      <formula>$F$11="no"</formula>
    </cfRule>
  </conditionalFormatting>
  <conditionalFormatting sqref="E87:E92">
    <cfRule type="expression" dxfId="217" priority="15">
      <formula>$F$11="no"</formula>
    </cfRule>
  </conditionalFormatting>
  <conditionalFormatting sqref="E108:E113">
    <cfRule type="expression" dxfId="216" priority="11">
      <formula>$F$11="no"</formula>
    </cfRule>
  </conditionalFormatting>
  <conditionalFormatting sqref="E210:E214">
    <cfRule type="expression" dxfId="215" priority="28">
      <formula>$F$11="no"</formula>
    </cfRule>
  </conditionalFormatting>
  <conditionalFormatting sqref="F43:F49 F51:F58 F60:F63 F73:F79 F81:F84 F94:F100 F102:F105 F115:F121 F123:F126 B156:H163 F216:F221">
    <cfRule type="expression" dxfId="214" priority="31">
      <formula>$F$13="no"</formula>
    </cfRule>
  </conditionalFormatting>
  <conditionalFormatting sqref="F66:F71">
    <cfRule type="expression" dxfId="213" priority="18">
      <formula>$F$13="no"</formula>
    </cfRule>
  </conditionalFormatting>
  <conditionalFormatting sqref="F87:F92">
    <cfRule type="expression" dxfId="212" priority="14">
      <formula>$F$13="no"</formula>
    </cfRule>
  </conditionalFormatting>
  <conditionalFormatting sqref="F108:F113">
    <cfRule type="expression" dxfId="211" priority="10">
      <formula>$F$13="no"</formula>
    </cfRule>
  </conditionalFormatting>
  <conditionalFormatting sqref="F210:F214">
    <cfRule type="expression" dxfId="210"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9" priority="30">
      <formula>$F$15="no"</formula>
    </cfRule>
  </conditionalFormatting>
  <conditionalFormatting sqref="G66:G71">
    <cfRule type="expression" dxfId="208" priority="17">
      <formula>$F$15="no"</formula>
    </cfRule>
  </conditionalFormatting>
  <conditionalFormatting sqref="G87:G92">
    <cfRule type="expression" dxfId="207" priority="13">
      <formula>$F$15="no"</formula>
    </cfRule>
  </conditionalFormatting>
  <conditionalFormatting sqref="G108:G113">
    <cfRule type="expression" dxfId="206" priority="9">
      <formula>$F$15="no"</formula>
    </cfRule>
  </conditionalFormatting>
  <conditionalFormatting sqref="G210:G214">
    <cfRule type="expression" dxfId="205" priority="26">
      <formula>$F$15="no"</formula>
    </cfRule>
  </conditionalFormatting>
  <conditionalFormatting sqref="H43:H49 H51:H58 H60:H63 H73:H79 H81:H84 H94:H100 H102:H105 H115:H121 H123:H126 B194:H197 H216:H221">
    <cfRule type="expression" dxfId="204" priority="29">
      <formula>$F$20="no"</formula>
    </cfRule>
  </conditionalFormatting>
  <conditionalFormatting sqref="H66:H71">
    <cfRule type="expression" dxfId="203" priority="16">
      <formula>$F$20="no"</formula>
    </cfRule>
  </conditionalFormatting>
  <conditionalFormatting sqref="H87:H92">
    <cfRule type="expression" dxfId="202" priority="12">
      <formula>$F$20="no"</formula>
    </cfRule>
  </conditionalFormatting>
  <conditionalFormatting sqref="H108:H113">
    <cfRule type="expression" dxfId="201" priority="8">
      <formula>$F$20="no"</formula>
    </cfRule>
  </conditionalFormatting>
  <conditionalFormatting sqref="H210:H214">
    <cfRule type="expression" dxfId="200"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2"/>
  <sheetViews>
    <sheetView showGridLines="0" zoomScaleNormal="100" workbookViewId="0"/>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467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XXI</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386</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387</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388</v>
      </c>
      <c r="C15" s="59"/>
      <c r="D15" s="59"/>
      <c r="E15" s="59"/>
      <c r="F15" s="63" t="s">
        <v>371</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379</v>
      </c>
      <c r="B17" s="419" t="s">
        <v>499</v>
      </c>
      <c r="C17" s="419"/>
      <c r="D17" s="419"/>
      <c r="E17" s="419"/>
      <c r="F17" s="128" t="s">
        <v>372</v>
      </c>
      <c r="G17" s="64" t="str">
        <f>IF(F17="yes","  Report each income level in separate tiers in Section 1 and Section 2","")</f>
        <v/>
      </c>
      <c r="H17" s="60"/>
    </row>
    <row r="18" spans="1:10" x14ac:dyDescent="0.55000000000000004">
      <c r="A18" s="61"/>
      <c r="B18" s="419"/>
      <c r="C18" s="419"/>
      <c r="D18" s="419"/>
      <c r="E18" s="419"/>
      <c r="F18" s="130"/>
      <c r="G18" s="64"/>
      <c r="H18" s="60"/>
    </row>
    <row r="19" spans="1:10" ht="6" customHeight="1" x14ac:dyDescent="0.55000000000000004">
      <c r="A19" s="61"/>
      <c r="B19" s="62"/>
      <c r="C19" s="59"/>
      <c r="D19" s="59"/>
      <c r="E19" s="59"/>
      <c r="F19" s="59"/>
      <c r="G19" s="64"/>
      <c r="H19" s="60"/>
    </row>
    <row r="20" spans="1:10" x14ac:dyDescent="0.55000000000000004">
      <c r="A20" s="61" t="s">
        <v>491</v>
      </c>
      <c r="B20" s="62" t="s">
        <v>389</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8" t="s">
        <v>660</v>
      </c>
      <c r="C24" s="428"/>
      <c r="D24" s="428"/>
      <c r="E24" s="428"/>
      <c r="F24" s="428"/>
      <c r="G24" s="428"/>
      <c r="H24" s="129"/>
      <c r="J24" s="131"/>
    </row>
    <row r="25" spans="1:10" x14ac:dyDescent="0.55000000000000004">
      <c r="A25" s="61"/>
      <c r="B25" s="429" t="s">
        <v>659</v>
      </c>
      <c r="C25" s="429"/>
      <c r="D25" s="429"/>
      <c r="E25" s="429"/>
      <c r="F25" s="429"/>
      <c r="G25" s="42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6" t="s">
        <v>391</v>
      </c>
      <c r="B28" s="397"/>
      <c r="C28" s="397"/>
      <c r="D28" s="397"/>
      <c r="E28" s="397"/>
      <c r="F28" s="397"/>
      <c r="G28" s="397"/>
      <c r="H28" s="398"/>
    </row>
    <row r="29" spans="1:10" x14ac:dyDescent="0.55000000000000004">
      <c r="A29" s="73" t="s">
        <v>130</v>
      </c>
      <c r="B29" s="422" t="s">
        <v>368</v>
      </c>
      <c r="C29" s="422"/>
      <c r="D29" s="422"/>
      <c r="E29" s="422"/>
      <c r="F29" s="422"/>
      <c r="G29" s="422"/>
      <c r="H29" s="423"/>
    </row>
    <row r="30" spans="1:10" x14ac:dyDescent="0.55000000000000004">
      <c r="A30" s="73"/>
      <c r="B30" s="424"/>
      <c r="C30" s="424"/>
      <c r="D30" s="424"/>
      <c r="E30" s="424"/>
      <c r="F30" s="424"/>
      <c r="G30" s="424"/>
      <c r="H30" s="425"/>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30" t="s">
        <v>662</v>
      </c>
      <c r="E33" s="430"/>
      <c r="F33" s="430"/>
      <c r="G33" s="430"/>
      <c r="H33" s="431"/>
    </row>
    <row r="34" spans="1:10" ht="15" customHeight="1" x14ac:dyDescent="0.55000000000000004">
      <c r="A34" s="73"/>
      <c r="B34" s="49"/>
      <c r="D34" s="430"/>
      <c r="E34" s="430"/>
      <c r="F34" s="430"/>
      <c r="G34" s="430"/>
      <c r="H34" s="431"/>
    </row>
    <row r="35" spans="1:10" x14ac:dyDescent="0.55000000000000004">
      <c r="A35" s="73"/>
      <c r="B35" s="49"/>
      <c r="D35" s="430"/>
      <c r="E35" s="430"/>
      <c r="F35" s="430"/>
      <c r="G35" s="430"/>
      <c r="H35" s="431"/>
    </row>
    <row r="36" spans="1:10" x14ac:dyDescent="0.55000000000000004">
      <c r="A36" s="73"/>
      <c r="C36" s="77"/>
      <c r="D36" s="77"/>
      <c r="E36" s="77"/>
      <c r="F36" s="77"/>
      <c r="G36" s="77"/>
      <c r="H36" s="78"/>
    </row>
    <row r="37" spans="1:10" ht="15" customHeight="1" x14ac:dyDescent="0.55000000000000004">
      <c r="A37" s="105"/>
      <c r="B37" s="77"/>
      <c r="C37" s="77"/>
      <c r="D37" s="77"/>
      <c r="E37" s="426" t="s">
        <v>290</v>
      </c>
      <c r="F37" s="426"/>
      <c r="G37" s="426"/>
      <c r="H37" s="427"/>
    </row>
    <row r="38" spans="1:10" x14ac:dyDescent="0.55000000000000004">
      <c r="A38" s="105"/>
      <c r="E38" s="79" t="s">
        <v>158</v>
      </c>
      <c r="F38" s="79" t="s">
        <v>158</v>
      </c>
      <c r="G38" s="79" t="s">
        <v>158</v>
      </c>
      <c r="H38" s="80" t="s">
        <v>158</v>
      </c>
    </row>
    <row r="39" spans="1:10" x14ac:dyDescent="0.55000000000000004">
      <c r="A39" s="105"/>
      <c r="B39" s="79"/>
      <c r="C39" s="79"/>
      <c r="D39" s="79" t="s">
        <v>164</v>
      </c>
      <c r="E39" s="79" t="s">
        <v>161</v>
      </c>
      <c r="F39" s="79" t="s">
        <v>161</v>
      </c>
      <c r="G39" s="79" t="s">
        <v>161</v>
      </c>
      <c r="H39" s="80" t="s">
        <v>161</v>
      </c>
      <c r="J39" s="176"/>
    </row>
    <row r="40" spans="1:10" x14ac:dyDescent="0.55000000000000004">
      <c r="A40" s="105"/>
      <c r="B40" s="81" t="s">
        <v>191</v>
      </c>
      <c r="C40" s="82"/>
      <c r="D40" s="82" t="s">
        <v>158</v>
      </c>
      <c r="E40" s="82" t="s">
        <v>350</v>
      </c>
      <c r="F40" s="82" t="s">
        <v>148</v>
      </c>
      <c r="G40" s="82" t="s">
        <v>285</v>
      </c>
      <c r="H40" s="134" t="s">
        <v>286</v>
      </c>
      <c r="J40" s="177"/>
    </row>
    <row r="41" spans="1:10" x14ac:dyDescent="0.55000000000000004">
      <c r="A41" s="136" t="s">
        <v>461</v>
      </c>
      <c r="B41" s="137"/>
      <c r="C41" s="79"/>
      <c r="D41" s="79"/>
      <c r="E41" s="79"/>
      <c r="F41" s="79"/>
      <c r="G41" s="79"/>
      <c r="H41" s="80"/>
      <c r="J41" s="177"/>
    </row>
    <row r="42" spans="1:10" ht="22" customHeight="1" x14ac:dyDescent="0.55000000000000004">
      <c r="A42" s="105"/>
      <c r="B42" s="87" t="s">
        <v>287</v>
      </c>
      <c r="C42" s="79"/>
      <c r="D42" s="79"/>
      <c r="E42" s="79"/>
      <c r="F42" s="79"/>
      <c r="G42" s="79"/>
      <c r="H42" s="80"/>
    </row>
    <row r="43" spans="1:10" ht="15" customHeight="1" x14ac:dyDescent="0.55000000000000004">
      <c r="A43" s="105"/>
      <c r="B43" s="409" t="s">
        <v>665</v>
      </c>
      <c r="C43" s="409"/>
      <c r="D43" s="260">
        <v>52754.5</v>
      </c>
      <c r="E43" s="261"/>
      <c r="F43" s="261"/>
      <c r="G43" s="262">
        <v>3201</v>
      </c>
      <c r="H43" s="263"/>
    </row>
    <row r="44" spans="1:10" ht="15" customHeight="1" x14ac:dyDescent="0.55000000000000004">
      <c r="A44" s="105"/>
      <c r="B44" s="417" t="s">
        <v>666</v>
      </c>
      <c r="C44" s="418"/>
      <c r="D44" s="260">
        <v>50156</v>
      </c>
      <c r="E44" s="261"/>
      <c r="F44" s="261"/>
      <c r="G44" s="262">
        <v>6790</v>
      </c>
      <c r="H44" s="263"/>
    </row>
    <row r="45" spans="1:10" ht="15" customHeight="1" x14ac:dyDescent="0.55000000000000004">
      <c r="A45" s="105"/>
      <c r="B45" s="417" t="s">
        <v>667</v>
      </c>
      <c r="C45" s="418"/>
      <c r="D45" s="260">
        <v>60582</v>
      </c>
      <c r="E45" s="261"/>
      <c r="F45" s="261"/>
      <c r="G45" s="262">
        <v>5021</v>
      </c>
      <c r="H45" s="263"/>
    </row>
    <row r="46" spans="1:10" ht="15" customHeight="1" x14ac:dyDescent="0.55000000000000004">
      <c r="A46" s="105"/>
      <c r="B46" s="417" t="s">
        <v>668</v>
      </c>
      <c r="C46" s="418"/>
      <c r="D46" s="260">
        <v>1026153</v>
      </c>
      <c r="E46" s="261"/>
      <c r="F46" s="261"/>
      <c r="G46" s="262">
        <v>10320</v>
      </c>
      <c r="H46" s="263"/>
    </row>
    <row r="47" spans="1:10" ht="15" customHeight="1" x14ac:dyDescent="0.55000000000000004">
      <c r="A47" s="105"/>
      <c r="B47" s="412" t="s">
        <v>153</v>
      </c>
      <c r="C47" s="414"/>
      <c r="D47" s="260"/>
      <c r="E47" s="261"/>
      <c r="F47" s="261"/>
      <c r="G47" s="262"/>
      <c r="H47" s="263"/>
    </row>
    <row r="48" spans="1:10" x14ac:dyDescent="0.55000000000000004">
      <c r="A48" s="105"/>
      <c r="B48" s="409"/>
      <c r="C48" s="409"/>
      <c r="D48" s="261"/>
      <c r="E48" s="261"/>
      <c r="F48" s="261"/>
      <c r="G48" s="264"/>
      <c r="H48" s="265"/>
    </row>
    <row r="49" spans="1:10" ht="22" customHeight="1" x14ac:dyDescent="0.55000000000000004">
      <c r="A49" s="105"/>
      <c r="B49" s="87" t="s">
        <v>288</v>
      </c>
      <c r="C49" s="112"/>
      <c r="D49" s="139"/>
      <c r="E49" s="139"/>
      <c r="F49" s="139"/>
      <c r="G49" s="140"/>
      <c r="H49" s="141"/>
      <c r="J49" s="177"/>
    </row>
    <row r="50" spans="1:10" x14ac:dyDescent="0.55000000000000004">
      <c r="A50" s="105"/>
      <c r="B50" s="409" t="s">
        <v>665</v>
      </c>
      <c r="C50" s="409"/>
      <c r="D50" s="261">
        <v>3847</v>
      </c>
      <c r="E50" s="261"/>
      <c r="F50" s="261"/>
      <c r="G50" s="264">
        <v>322</v>
      </c>
      <c r="H50" s="265"/>
    </row>
    <row r="51" spans="1:10" x14ac:dyDescent="0.55000000000000004">
      <c r="A51" s="105"/>
      <c r="B51" s="417" t="s">
        <v>666</v>
      </c>
      <c r="C51" s="418"/>
      <c r="D51" s="261">
        <v>1507</v>
      </c>
      <c r="E51" s="261"/>
      <c r="F51" s="261"/>
      <c r="G51" s="264">
        <v>211</v>
      </c>
      <c r="H51" s="265"/>
    </row>
    <row r="52" spans="1:10" x14ac:dyDescent="0.55000000000000004">
      <c r="A52" s="105"/>
      <c r="B52" s="417" t="s">
        <v>667</v>
      </c>
      <c r="C52" s="418"/>
      <c r="D52" s="261">
        <v>2572</v>
      </c>
      <c r="E52" s="261"/>
      <c r="F52" s="261"/>
      <c r="G52" s="264">
        <v>199</v>
      </c>
      <c r="H52" s="265"/>
    </row>
    <row r="53" spans="1:10" x14ac:dyDescent="0.55000000000000004">
      <c r="A53" s="105"/>
      <c r="B53" s="417" t="s">
        <v>668</v>
      </c>
      <c r="C53" s="418"/>
      <c r="D53" s="261">
        <v>29736</v>
      </c>
      <c r="E53" s="261"/>
      <c r="F53" s="261"/>
      <c r="G53" s="264">
        <v>2139</v>
      </c>
      <c r="H53" s="265"/>
    </row>
    <row r="54" spans="1:10" x14ac:dyDescent="0.55000000000000004">
      <c r="A54" s="105"/>
      <c r="B54" s="412" t="s">
        <v>153</v>
      </c>
      <c r="C54" s="414"/>
      <c r="D54" s="261"/>
      <c r="E54" s="261"/>
      <c r="F54" s="261"/>
      <c r="G54" s="264"/>
      <c r="H54" s="265"/>
    </row>
    <row r="55" spans="1:10" x14ac:dyDescent="0.55000000000000004">
      <c r="A55" s="105"/>
      <c r="B55" s="409"/>
      <c r="C55" s="409"/>
      <c r="D55" s="261"/>
      <c r="E55" s="261"/>
      <c r="F55" s="261"/>
      <c r="G55" s="264"/>
      <c r="H55" s="265"/>
    </row>
    <row r="56" spans="1:10" x14ac:dyDescent="0.55000000000000004">
      <c r="A56" s="105"/>
      <c r="B56" s="142"/>
      <c r="C56" s="119"/>
      <c r="D56" s="143">
        <f>SUM(D43:D55)</f>
        <v>1227307.5</v>
      </c>
      <c r="E56" s="144">
        <f>SUM(E43:E55)</f>
        <v>0</v>
      </c>
      <c r="F56" s="144">
        <f>SUM(F43:F55)</f>
        <v>0</v>
      </c>
      <c r="G56" s="143">
        <f>SUM(G43:G55)</f>
        <v>28203</v>
      </c>
      <c r="H56" s="145">
        <f>SUM(H43:H55)</f>
        <v>0</v>
      </c>
    </row>
    <row r="57" spans="1:10" x14ac:dyDescent="0.55000000000000004">
      <c r="A57" s="73" t="s">
        <v>131</v>
      </c>
      <c r="B57" s="49" t="s">
        <v>297</v>
      </c>
      <c r="C57" s="119"/>
      <c r="D57" s="146"/>
      <c r="E57" s="146"/>
      <c r="F57" s="146"/>
      <c r="G57" s="140"/>
      <c r="H57" s="141"/>
    </row>
    <row r="58" spans="1:10" x14ac:dyDescent="0.55000000000000004">
      <c r="A58" s="105"/>
      <c r="C58" s="43" t="s">
        <v>283</v>
      </c>
      <c r="D58" s="143">
        <f>D56</f>
        <v>1227307.5</v>
      </c>
      <c r="E58" s="144">
        <f t="shared" ref="E58:H58" si="0">E56</f>
        <v>0</v>
      </c>
      <c r="F58" s="144">
        <f t="shared" si="0"/>
        <v>0</v>
      </c>
      <c r="G58" s="143">
        <f t="shared" si="0"/>
        <v>28203</v>
      </c>
      <c r="H58" s="149">
        <f t="shared" si="0"/>
        <v>0</v>
      </c>
    </row>
    <row r="59" spans="1:10" x14ac:dyDescent="0.55000000000000004">
      <c r="A59" s="105"/>
      <c r="C59" s="43" t="s">
        <v>284</v>
      </c>
      <c r="E59" s="299">
        <f>E58/D58</f>
        <v>0</v>
      </c>
      <c r="F59" s="299">
        <f>F58/D58</f>
        <v>0</v>
      </c>
      <c r="G59" s="299">
        <f>G58/D58</f>
        <v>2.2979571134373416E-2</v>
      </c>
      <c r="H59" s="300">
        <f>H58/D58</f>
        <v>0</v>
      </c>
    </row>
    <row r="60" spans="1:10" x14ac:dyDescent="0.55000000000000004">
      <c r="A60" s="105"/>
      <c r="C60" s="43" t="s">
        <v>298</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462</v>
      </c>
      <c r="D62" s="153"/>
      <c r="E62" s="153"/>
      <c r="F62" s="153"/>
      <c r="G62" s="153"/>
      <c r="H62" s="75"/>
    </row>
    <row r="63" spans="1:10" x14ac:dyDescent="0.55000000000000004">
      <c r="A63" s="105"/>
      <c r="B63" s="87" t="s">
        <v>287</v>
      </c>
      <c r="C63" s="79"/>
      <c r="D63" s="79"/>
      <c r="E63" s="79"/>
      <c r="F63" s="79"/>
      <c r="G63" s="79"/>
      <c r="H63" s="80"/>
      <c r="J63" s="138"/>
    </row>
    <row r="64" spans="1:10" x14ac:dyDescent="0.55000000000000004">
      <c r="A64" s="105"/>
      <c r="B64" s="409"/>
      <c r="C64" s="409"/>
      <c r="D64" s="260"/>
      <c r="E64" s="261"/>
      <c r="F64" s="261"/>
      <c r="G64" s="262"/>
      <c r="H64" s="263"/>
      <c r="J64" s="131"/>
    </row>
    <row r="65" spans="1:10" x14ac:dyDescent="0.55000000000000004">
      <c r="A65" s="105"/>
      <c r="B65" s="417"/>
      <c r="C65" s="418"/>
      <c r="D65" s="260"/>
      <c r="E65" s="261"/>
      <c r="F65" s="261"/>
      <c r="G65" s="262"/>
      <c r="H65" s="263"/>
      <c r="J65" s="131"/>
    </row>
    <row r="66" spans="1:10" x14ac:dyDescent="0.55000000000000004">
      <c r="A66" s="105"/>
      <c r="B66" s="417"/>
      <c r="C66" s="418"/>
      <c r="D66" s="260"/>
      <c r="E66" s="261"/>
      <c r="F66" s="261"/>
      <c r="G66" s="262"/>
      <c r="H66" s="263"/>
      <c r="J66" s="131"/>
    </row>
    <row r="67" spans="1:10" x14ac:dyDescent="0.55000000000000004">
      <c r="A67" s="105"/>
      <c r="B67" s="417"/>
      <c r="C67" s="418"/>
      <c r="D67" s="260"/>
      <c r="E67" s="261"/>
      <c r="F67" s="261"/>
      <c r="G67" s="262"/>
      <c r="H67" s="263"/>
      <c r="J67" s="131"/>
    </row>
    <row r="68" spans="1:10" x14ac:dyDescent="0.55000000000000004">
      <c r="A68" s="105"/>
      <c r="B68" s="412" t="s">
        <v>153</v>
      </c>
      <c r="C68" s="414"/>
      <c r="D68" s="260"/>
      <c r="E68" s="261"/>
      <c r="F68" s="261"/>
      <c r="G68" s="262"/>
      <c r="H68" s="263"/>
      <c r="J68" s="131"/>
    </row>
    <row r="69" spans="1:10" x14ac:dyDescent="0.55000000000000004">
      <c r="A69" s="105"/>
      <c r="B69" s="409"/>
      <c r="C69" s="409"/>
      <c r="D69" s="261"/>
      <c r="E69" s="261"/>
      <c r="F69" s="261"/>
      <c r="G69" s="264"/>
      <c r="H69" s="265"/>
    </row>
    <row r="70" spans="1:10" x14ac:dyDescent="0.55000000000000004">
      <c r="A70" s="105"/>
      <c r="B70" s="87" t="s">
        <v>288</v>
      </c>
      <c r="C70" s="112"/>
      <c r="D70" s="139"/>
      <c r="E70" s="139"/>
      <c r="F70" s="139"/>
      <c r="G70" s="140"/>
      <c r="H70" s="141"/>
    </row>
    <row r="71" spans="1:10" x14ac:dyDescent="0.55000000000000004">
      <c r="A71" s="105"/>
      <c r="B71" s="409"/>
      <c r="C71" s="409"/>
      <c r="D71" s="261"/>
      <c r="E71" s="261"/>
      <c r="F71" s="261"/>
      <c r="G71" s="264"/>
      <c r="H71" s="265"/>
    </row>
    <row r="72" spans="1:10" x14ac:dyDescent="0.55000000000000004">
      <c r="A72" s="105"/>
      <c r="B72" s="417"/>
      <c r="C72" s="418"/>
      <c r="D72" s="261"/>
      <c r="E72" s="261"/>
      <c r="F72" s="261"/>
      <c r="G72" s="264"/>
      <c r="H72" s="265"/>
    </row>
    <row r="73" spans="1:10" x14ac:dyDescent="0.55000000000000004">
      <c r="A73" s="105"/>
      <c r="B73" s="417"/>
      <c r="C73" s="418"/>
      <c r="D73" s="261"/>
      <c r="E73" s="261"/>
      <c r="F73" s="261"/>
      <c r="G73" s="264"/>
      <c r="H73" s="265"/>
    </row>
    <row r="74" spans="1:10" x14ac:dyDescent="0.55000000000000004">
      <c r="A74" s="105"/>
      <c r="B74" s="417"/>
      <c r="C74" s="418"/>
      <c r="D74" s="261"/>
      <c r="E74" s="261"/>
      <c r="F74" s="261"/>
      <c r="G74" s="264"/>
      <c r="H74" s="265"/>
    </row>
    <row r="75" spans="1:10" x14ac:dyDescent="0.55000000000000004">
      <c r="A75" s="105"/>
      <c r="B75" s="412" t="s">
        <v>153</v>
      </c>
      <c r="C75" s="414"/>
      <c r="D75" s="261"/>
      <c r="E75" s="261"/>
      <c r="F75" s="261"/>
      <c r="G75" s="264"/>
      <c r="H75" s="265"/>
    </row>
    <row r="76" spans="1:10" x14ac:dyDescent="0.55000000000000004">
      <c r="A76" s="105"/>
      <c r="B76" s="409"/>
      <c r="C76" s="409"/>
      <c r="D76" s="261"/>
      <c r="E76" s="261"/>
      <c r="F76" s="261"/>
      <c r="G76" s="264"/>
      <c r="H76" s="265"/>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131</v>
      </c>
      <c r="B78" s="49" t="s">
        <v>297</v>
      </c>
      <c r="C78" s="119"/>
      <c r="D78" s="146"/>
      <c r="E78" s="146"/>
      <c r="F78" s="146"/>
      <c r="G78" s="140"/>
      <c r="H78" s="141"/>
    </row>
    <row r="79" spans="1:10" x14ac:dyDescent="0.55000000000000004">
      <c r="A79" s="105"/>
      <c r="C79" s="43" t="s">
        <v>283</v>
      </c>
      <c r="D79" s="143">
        <f>D77</f>
        <v>0</v>
      </c>
      <c r="E79" s="144">
        <f t="shared" ref="E79:H79" si="1">E77</f>
        <v>0</v>
      </c>
      <c r="F79" s="144">
        <f t="shared" si="1"/>
        <v>0</v>
      </c>
      <c r="G79" s="143">
        <f t="shared" si="1"/>
        <v>0</v>
      </c>
      <c r="H79" s="149">
        <f t="shared" si="1"/>
        <v>0</v>
      </c>
    </row>
    <row r="80" spans="1:10" x14ac:dyDescent="0.55000000000000004">
      <c r="A80" s="105"/>
      <c r="C80" s="43" t="s">
        <v>284</v>
      </c>
      <c r="E80" s="299" t="e">
        <f>E79/D79</f>
        <v>#DIV/0!</v>
      </c>
      <c r="F80" s="299" t="e">
        <f>F79/D79</f>
        <v>#DIV/0!</v>
      </c>
      <c r="G80" s="299" t="e">
        <f>G79/D79</f>
        <v>#DIV/0!</v>
      </c>
      <c r="H80" s="300" t="e">
        <f>H79/D79</f>
        <v>#DIV/0!</v>
      </c>
    </row>
    <row r="81" spans="1:10" x14ac:dyDescent="0.55000000000000004">
      <c r="A81" s="105"/>
      <c r="C81" s="43" t="s">
        <v>298</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463</v>
      </c>
      <c r="D83" s="153"/>
      <c r="E83" s="153"/>
      <c r="F83" s="153"/>
      <c r="G83" s="153"/>
      <c r="H83" s="75"/>
    </row>
    <row r="84" spans="1:10" x14ac:dyDescent="0.55000000000000004">
      <c r="A84" s="105"/>
      <c r="B84" s="87" t="s">
        <v>287</v>
      </c>
      <c r="C84" s="79"/>
      <c r="D84" s="79"/>
      <c r="E84" s="79"/>
      <c r="F84" s="79"/>
      <c r="G84" s="79"/>
      <c r="H84" s="80"/>
    </row>
    <row r="85" spans="1:10" x14ac:dyDescent="0.55000000000000004">
      <c r="A85" s="105"/>
      <c r="B85" s="409"/>
      <c r="C85" s="409"/>
      <c r="D85" s="260"/>
      <c r="E85" s="261"/>
      <c r="F85" s="261"/>
      <c r="G85" s="262"/>
      <c r="H85" s="263"/>
      <c r="J85" s="138"/>
    </row>
    <row r="86" spans="1:10" x14ac:dyDescent="0.55000000000000004">
      <c r="A86" s="105"/>
      <c r="B86" s="417"/>
      <c r="C86" s="418"/>
      <c r="D86" s="260"/>
      <c r="E86" s="261"/>
      <c r="F86" s="261"/>
      <c r="G86" s="262"/>
      <c r="H86" s="263"/>
      <c r="J86" s="138"/>
    </row>
    <row r="87" spans="1:10" x14ac:dyDescent="0.55000000000000004">
      <c r="A87" s="105"/>
      <c r="B87" s="417"/>
      <c r="C87" s="418"/>
      <c r="D87" s="260"/>
      <c r="E87" s="261"/>
      <c r="F87" s="261"/>
      <c r="G87" s="262"/>
      <c r="H87" s="263"/>
      <c r="J87" s="138"/>
    </row>
    <row r="88" spans="1:10" x14ac:dyDescent="0.55000000000000004">
      <c r="A88" s="105"/>
      <c r="B88" s="417"/>
      <c r="C88" s="418"/>
      <c r="D88" s="260"/>
      <c r="E88" s="261"/>
      <c r="F88" s="261"/>
      <c r="G88" s="262"/>
      <c r="H88" s="263"/>
      <c r="J88" s="138"/>
    </row>
    <row r="89" spans="1:10" x14ac:dyDescent="0.55000000000000004">
      <c r="A89" s="105"/>
      <c r="B89" s="412" t="s">
        <v>153</v>
      </c>
      <c r="C89" s="414"/>
      <c r="D89" s="260"/>
      <c r="E89" s="261"/>
      <c r="F89" s="261"/>
      <c r="G89" s="262"/>
      <c r="H89" s="263"/>
      <c r="J89" s="138"/>
    </row>
    <row r="90" spans="1:10" x14ac:dyDescent="0.55000000000000004">
      <c r="A90" s="105"/>
      <c r="B90" s="409"/>
      <c r="C90" s="409"/>
      <c r="D90" s="261"/>
      <c r="E90" s="261"/>
      <c r="F90" s="261"/>
      <c r="G90" s="264"/>
      <c r="H90" s="265"/>
    </row>
    <row r="91" spans="1:10" x14ac:dyDescent="0.55000000000000004">
      <c r="A91" s="105"/>
      <c r="B91" s="87" t="s">
        <v>288</v>
      </c>
      <c r="C91" s="112"/>
      <c r="D91" s="139"/>
      <c r="E91" s="139"/>
      <c r="F91" s="139"/>
      <c r="G91" s="140"/>
      <c r="H91" s="141"/>
    </row>
    <row r="92" spans="1:10" x14ac:dyDescent="0.55000000000000004">
      <c r="A92" s="105"/>
      <c r="B92" s="409"/>
      <c r="C92" s="409"/>
      <c r="D92" s="261"/>
      <c r="E92" s="261"/>
      <c r="F92" s="261"/>
      <c r="G92" s="264"/>
      <c r="H92" s="265"/>
    </row>
    <row r="93" spans="1:10" x14ac:dyDescent="0.55000000000000004">
      <c r="A93" s="105"/>
      <c r="B93" s="417"/>
      <c r="C93" s="418"/>
      <c r="D93" s="261"/>
      <c r="E93" s="261"/>
      <c r="F93" s="261"/>
      <c r="G93" s="264"/>
      <c r="H93" s="265"/>
    </row>
    <row r="94" spans="1:10" x14ac:dyDescent="0.55000000000000004">
      <c r="A94" s="105"/>
      <c r="B94" s="417"/>
      <c r="C94" s="418"/>
      <c r="D94" s="261"/>
      <c r="E94" s="261"/>
      <c r="F94" s="261"/>
      <c r="G94" s="264"/>
      <c r="H94" s="265"/>
    </row>
    <row r="95" spans="1:10" x14ac:dyDescent="0.55000000000000004">
      <c r="A95" s="105"/>
      <c r="B95" s="417"/>
      <c r="C95" s="418"/>
      <c r="D95" s="261"/>
      <c r="E95" s="261"/>
      <c r="F95" s="261"/>
      <c r="G95" s="264"/>
      <c r="H95" s="265"/>
    </row>
    <row r="96" spans="1:10" x14ac:dyDescent="0.55000000000000004">
      <c r="A96" s="105"/>
      <c r="B96" s="412" t="s">
        <v>153</v>
      </c>
      <c r="C96" s="414"/>
      <c r="D96" s="261"/>
      <c r="E96" s="261"/>
      <c r="F96" s="261"/>
      <c r="G96" s="264"/>
      <c r="H96" s="265"/>
    </row>
    <row r="97" spans="1:10" x14ac:dyDescent="0.55000000000000004">
      <c r="A97" s="105"/>
      <c r="B97" s="409"/>
      <c r="C97" s="409"/>
      <c r="D97" s="261"/>
      <c r="E97" s="261"/>
      <c r="F97" s="261"/>
      <c r="G97" s="264"/>
      <c r="H97" s="265"/>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131</v>
      </c>
      <c r="B99" s="49" t="s">
        <v>297</v>
      </c>
      <c r="C99" s="119"/>
      <c r="D99" s="146"/>
      <c r="E99" s="146"/>
      <c r="F99" s="146"/>
      <c r="G99" s="140"/>
      <c r="H99" s="141"/>
    </row>
    <row r="100" spans="1:10" x14ac:dyDescent="0.55000000000000004">
      <c r="A100" s="105"/>
      <c r="C100" s="43" t="s">
        <v>283</v>
      </c>
      <c r="D100" s="143">
        <f>D98</f>
        <v>0</v>
      </c>
      <c r="E100" s="144">
        <f t="shared" ref="E100:H100" si="2">E98</f>
        <v>0</v>
      </c>
      <c r="F100" s="144">
        <f t="shared" si="2"/>
        <v>0</v>
      </c>
      <c r="G100" s="143">
        <f t="shared" si="2"/>
        <v>0</v>
      </c>
      <c r="H100" s="149">
        <f t="shared" si="2"/>
        <v>0</v>
      </c>
    </row>
    <row r="101" spans="1:10" x14ac:dyDescent="0.55000000000000004">
      <c r="A101" s="105"/>
      <c r="C101" s="43" t="s">
        <v>284</v>
      </c>
      <c r="E101" s="299" t="e">
        <f>E100/D100</f>
        <v>#DIV/0!</v>
      </c>
      <c r="F101" s="299" t="e">
        <f>F100/D100</f>
        <v>#DIV/0!</v>
      </c>
      <c r="G101" s="299" t="e">
        <f>G100/D100</f>
        <v>#DIV/0!</v>
      </c>
      <c r="H101" s="300" t="e">
        <f>H100/D100</f>
        <v>#DIV/0!</v>
      </c>
    </row>
    <row r="102" spans="1:10" x14ac:dyDescent="0.55000000000000004">
      <c r="A102" s="105"/>
      <c r="C102" s="43" t="s">
        <v>298</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464</v>
      </c>
      <c r="D104" s="153"/>
      <c r="E104" s="153"/>
      <c r="F104" s="153"/>
      <c r="G104" s="153"/>
      <c r="H104" s="75"/>
    </row>
    <row r="105" spans="1:10" x14ac:dyDescent="0.55000000000000004">
      <c r="A105" s="105"/>
      <c r="B105" s="87" t="s">
        <v>287</v>
      </c>
      <c r="C105" s="79"/>
      <c r="D105" s="79"/>
      <c r="E105" s="79"/>
      <c r="F105" s="79"/>
      <c r="G105" s="79"/>
      <c r="H105" s="80"/>
    </row>
    <row r="106" spans="1:10" x14ac:dyDescent="0.55000000000000004">
      <c r="A106" s="105"/>
      <c r="B106" s="409"/>
      <c r="C106" s="409"/>
      <c r="D106" s="260"/>
      <c r="E106" s="261"/>
      <c r="F106" s="261"/>
      <c r="G106" s="262"/>
      <c r="H106" s="263"/>
      <c r="J106" s="138"/>
    </row>
    <row r="107" spans="1:10" x14ac:dyDescent="0.55000000000000004">
      <c r="A107" s="105"/>
      <c r="B107" s="417"/>
      <c r="C107" s="418"/>
      <c r="D107" s="260"/>
      <c r="E107" s="261"/>
      <c r="F107" s="261"/>
      <c r="G107" s="262"/>
      <c r="H107" s="263"/>
      <c r="J107" s="138"/>
    </row>
    <row r="108" spans="1:10" x14ac:dyDescent="0.55000000000000004">
      <c r="A108" s="105"/>
      <c r="B108" s="417"/>
      <c r="C108" s="418"/>
      <c r="D108" s="260"/>
      <c r="E108" s="261"/>
      <c r="F108" s="261"/>
      <c r="G108" s="262"/>
      <c r="H108" s="263"/>
      <c r="J108" s="138"/>
    </row>
    <row r="109" spans="1:10" x14ac:dyDescent="0.55000000000000004">
      <c r="A109" s="105"/>
      <c r="B109" s="417"/>
      <c r="C109" s="418"/>
      <c r="D109" s="260"/>
      <c r="E109" s="261"/>
      <c r="F109" s="261"/>
      <c r="G109" s="262"/>
      <c r="H109" s="263"/>
      <c r="J109" s="138"/>
    </row>
    <row r="110" spans="1:10" x14ac:dyDescent="0.55000000000000004">
      <c r="A110" s="105"/>
      <c r="B110" s="412" t="s">
        <v>153</v>
      </c>
      <c r="C110" s="414"/>
      <c r="D110" s="260"/>
      <c r="E110" s="261"/>
      <c r="F110" s="261"/>
      <c r="G110" s="262"/>
      <c r="H110" s="263"/>
      <c r="J110" s="138"/>
    </row>
    <row r="111" spans="1:10" x14ac:dyDescent="0.55000000000000004">
      <c r="A111" s="105"/>
      <c r="B111" s="409"/>
      <c r="C111" s="409"/>
      <c r="D111" s="261"/>
      <c r="E111" s="261"/>
      <c r="F111" s="261"/>
      <c r="G111" s="264"/>
      <c r="H111" s="265"/>
    </row>
    <row r="112" spans="1:10" x14ac:dyDescent="0.55000000000000004">
      <c r="A112" s="105"/>
      <c r="B112" s="87" t="s">
        <v>288</v>
      </c>
      <c r="C112" s="112"/>
      <c r="D112" s="139"/>
      <c r="E112" s="139"/>
      <c r="F112" s="139"/>
      <c r="G112" s="140"/>
      <c r="H112" s="141"/>
    </row>
    <row r="113" spans="1:8" x14ac:dyDescent="0.55000000000000004">
      <c r="A113" s="105"/>
      <c r="B113" s="409"/>
      <c r="C113" s="409"/>
      <c r="D113" s="261"/>
      <c r="E113" s="261"/>
      <c r="F113" s="261"/>
      <c r="G113" s="264"/>
      <c r="H113" s="265"/>
    </row>
    <row r="114" spans="1:8" x14ac:dyDescent="0.55000000000000004">
      <c r="A114" s="105"/>
      <c r="B114" s="417"/>
      <c r="C114" s="418"/>
      <c r="D114" s="261"/>
      <c r="E114" s="261"/>
      <c r="F114" s="261"/>
      <c r="G114" s="264"/>
      <c r="H114" s="265"/>
    </row>
    <row r="115" spans="1:8" x14ac:dyDescent="0.55000000000000004">
      <c r="A115" s="105"/>
      <c r="B115" s="417"/>
      <c r="C115" s="418"/>
      <c r="D115" s="261"/>
      <c r="E115" s="261"/>
      <c r="F115" s="261"/>
      <c r="G115" s="264"/>
      <c r="H115" s="265"/>
    </row>
    <row r="116" spans="1:8" x14ac:dyDescent="0.55000000000000004">
      <c r="A116" s="105"/>
      <c r="B116" s="417"/>
      <c r="C116" s="418"/>
      <c r="D116" s="261"/>
      <c r="E116" s="261"/>
      <c r="F116" s="261"/>
      <c r="G116" s="264"/>
      <c r="H116" s="265"/>
    </row>
    <row r="117" spans="1:8" x14ac:dyDescent="0.55000000000000004">
      <c r="A117" s="105"/>
      <c r="B117" s="412" t="s">
        <v>153</v>
      </c>
      <c r="C117" s="414"/>
      <c r="D117" s="261"/>
      <c r="E117" s="261"/>
      <c r="F117" s="261"/>
      <c r="G117" s="264"/>
      <c r="H117" s="265"/>
    </row>
    <row r="118" spans="1:8" x14ac:dyDescent="0.55000000000000004">
      <c r="A118" s="105"/>
      <c r="B118" s="409"/>
      <c r="C118" s="409"/>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299" t="e">
        <f>E121/D121</f>
        <v>#DIV/0!</v>
      </c>
      <c r="F122" s="299" t="e">
        <f>F121/D121</f>
        <v>#DIV/0!</v>
      </c>
      <c r="G122" s="299" t="e">
        <f>G121/D121</f>
        <v>#DIV/0!</v>
      </c>
      <c r="H122" s="300"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5" t="s">
        <v>351</v>
      </c>
      <c r="D127" s="435"/>
      <c r="E127" s="435"/>
      <c r="F127" s="435"/>
      <c r="G127" s="435"/>
      <c r="H127" s="436"/>
    </row>
    <row r="128" spans="1:8" x14ac:dyDescent="0.55000000000000004">
      <c r="A128" s="105"/>
      <c r="B128" s="156"/>
      <c r="C128" s="435"/>
      <c r="D128" s="435"/>
      <c r="E128" s="435"/>
      <c r="F128" s="435"/>
      <c r="G128" s="435"/>
      <c r="H128" s="436"/>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4" t="s">
        <v>301</v>
      </c>
      <c r="C131" s="424"/>
      <c r="D131" s="424"/>
      <c r="E131" s="424"/>
      <c r="F131" s="424"/>
      <c r="G131" s="424"/>
      <c r="H131" s="425"/>
    </row>
    <row r="132" spans="1:8" x14ac:dyDescent="0.55000000000000004">
      <c r="A132" s="73"/>
      <c r="B132" s="424"/>
      <c r="C132" s="424"/>
      <c r="D132" s="424"/>
      <c r="E132" s="424"/>
      <c r="F132" s="424"/>
      <c r="G132" s="424"/>
      <c r="H132" s="425"/>
    </row>
    <row r="133" spans="1:8" x14ac:dyDescent="0.55000000000000004">
      <c r="A133" s="73"/>
      <c r="B133" s="424"/>
      <c r="C133" s="424"/>
      <c r="D133" s="424"/>
      <c r="E133" s="424"/>
      <c r="F133" s="424"/>
      <c r="G133" s="424"/>
      <c r="H133" s="425"/>
    </row>
    <row r="134" spans="1:8" x14ac:dyDescent="0.55000000000000004">
      <c r="A134" s="73"/>
      <c r="E134" s="91"/>
      <c r="F134" s="91"/>
      <c r="G134" s="91"/>
      <c r="H134" s="150"/>
    </row>
    <row r="135" spans="1:8" x14ac:dyDescent="0.55000000000000004">
      <c r="A135" s="73"/>
      <c r="B135" s="424" t="s">
        <v>334</v>
      </c>
      <c r="C135" s="424"/>
      <c r="D135" s="424"/>
      <c r="E135" s="424"/>
      <c r="F135" s="424"/>
      <c r="G135" s="424"/>
      <c r="H135" s="425"/>
    </row>
    <row r="136" spans="1:8" x14ac:dyDescent="0.55000000000000004">
      <c r="A136" s="73"/>
      <c r="B136" s="424"/>
      <c r="C136" s="424"/>
      <c r="D136" s="424"/>
      <c r="E136" s="424"/>
      <c r="F136" s="424"/>
      <c r="G136" s="424"/>
      <c r="H136" s="425"/>
    </row>
    <row r="137" spans="1:8" x14ac:dyDescent="0.55000000000000004">
      <c r="A137" s="73"/>
      <c r="B137" s="424"/>
      <c r="C137" s="424"/>
      <c r="D137" s="424"/>
      <c r="E137" s="424"/>
      <c r="F137" s="424"/>
      <c r="G137" s="424"/>
      <c r="H137" s="425"/>
    </row>
    <row r="138" spans="1:8" x14ac:dyDescent="0.55000000000000004">
      <c r="A138" s="73"/>
      <c r="B138" s="424"/>
      <c r="C138" s="424"/>
      <c r="D138" s="424"/>
      <c r="E138" s="424"/>
      <c r="F138" s="424"/>
      <c r="G138" s="424"/>
      <c r="H138" s="425"/>
    </row>
    <row r="139" spans="1:8" x14ac:dyDescent="0.55000000000000004">
      <c r="A139" s="73"/>
      <c r="B139" s="424"/>
      <c r="C139" s="424"/>
      <c r="D139" s="424"/>
      <c r="E139" s="424"/>
      <c r="F139" s="424"/>
      <c r="G139" s="424"/>
      <c r="H139" s="425"/>
    </row>
    <row r="140" spans="1:8" x14ac:dyDescent="0.55000000000000004">
      <c r="A140" s="73"/>
      <c r="E140" s="91"/>
      <c r="F140" s="91"/>
      <c r="G140" s="91"/>
      <c r="H140" s="150"/>
    </row>
    <row r="141" spans="1:8" x14ac:dyDescent="0.55000000000000004">
      <c r="A141" s="73"/>
      <c r="B141" s="49" t="s">
        <v>413</v>
      </c>
      <c r="D141" s="410" t="s">
        <v>669</v>
      </c>
      <c r="E141" s="410"/>
      <c r="F141" s="410"/>
      <c r="G141" s="410"/>
      <c r="H141" s="411"/>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9" t="s">
        <v>304</v>
      </c>
      <c r="H144" s="440"/>
    </row>
    <row r="145" spans="1:8" x14ac:dyDescent="0.55000000000000004">
      <c r="A145" s="73"/>
      <c r="B145" s="43" t="s">
        <v>492</v>
      </c>
      <c r="C145" s="43" t="s">
        <v>350</v>
      </c>
      <c r="E145" s="91"/>
      <c r="G145" s="91"/>
      <c r="H145" s="150"/>
    </row>
    <row r="146" spans="1:8" x14ac:dyDescent="0.55000000000000004">
      <c r="A146" s="73"/>
      <c r="C146" s="162" t="str">
        <f>IF(E60="Yes", "Complete Analysis", "N/A - Do Not Complete")</f>
        <v>N/A - Do Not Complete</v>
      </c>
      <c r="D146" s="284"/>
      <c r="E146" s="261"/>
      <c r="F146" s="90" t="e">
        <f>E146/E152</f>
        <v>#DIV/0!</v>
      </c>
      <c r="G146" s="433"/>
      <c r="H146" s="434"/>
    </row>
    <row r="147" spans="1:8" x14ac:dyDescent="0.55000000000000004">
      <c r="A147" s="73"/>
      <c r="D147" s="284"/>
      <c r="E147" s="261"/>
      <c r="F147" s="90" t="e">
        <f>E147/E152</f>
        <v>#DIV/0!</v>
      </c>
      <c r="G147" s="433"/>
      <c r="H147" s="434"/>
    </row>
    <row r="148" spans="1:8" x14ac:dyDescent="0.55000000000000004">
      <c r="A148" s="73"/>
      <c r="D148" s="284"/>
      <c r="E148" s="261"/>
      <c r="F148" s="90" t="e">
        <f>E148/E152</f>
        <v>#DIV/0!</v>
      </c>
      <c r="G148" s="433"/>
      <c r="H148" s="434"/>
    </row>
    <row r="149" spans="1:8" x14ac:dyDescent="0.55000000000000004">
      <c r="A149" s="73"/>
      <c r="D149" s="284"/>
      <c r="E149" s="261"/>
      <c r="F149" s="90" t="e">
        <f>E149/E152</f>
        <v>#DIV/0!</v>
      </c>
      <c r="G149" s="433"/>
      <c r="H149" s="434"/>
    </row>
    <row r="150" spans="1:8" x14ac:dyDescent="0.55000000000000004">
      <c r="A150" s="73"/>
      <c r="D150" s="284"/>
      <c r="E150" s="261"/>
      <c r="F150" s="90" t="e">
        <f>E150/E152</f>
        <v>#DIV/0!</v>
      </c>
      <c r="G150" s="433"/>
      <c r="H150" s="434"/>
    </row>
    <row r="151" spans="1:8" x14ac:dyDescent="0.55000000000000004">
      <c r="A151" s="73"/>
      <c r="D151" s="285"/>
      <c r="E151" s="267"/>
      <c r="F151" s="90" t="e">
        <f>E151/E152</f>
        <v>#DIV/0!</v>
      </c>
      <c r="G151" s="437"/>
      <c r="H151" s="438"/>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str">
        <f>IF(F60="Yes", "Complete Analysis", "N/A - Do Not Complete")</f>
        <v>N/A - Do Not Complete</v>
      </c>
      <c r="D155" s="284"/>
      <c r="E155" s="261"/>
      <c r="F155" s="90" t="e">
        <f>E155/E161</f>
        <v>#DIV/0!</v>
      </c>
      <c r="G155" s="433"/>
      <c r="H155" s="434"/>
    </row>
    <row r="156" spans="1:8" x14ac:dyDescent="0.55000000000000004">
      <c r="A156" s="73"/>
      <c r="D156" s="284"/>
      <c r="E156" s="261"/>
      <c r="F156" s="90" t="e">
        <f>E156/E161</f>
        <v>#DIV/0!</v>
      </c>
      <c r="G156" s="433"/>
      <c r="H156" s="434"/>
    </row>
    <row r="157" spans="1:8" x14ac:dyDescent="0.55000000000000004">
      <c r="A157" s="73"/>
      <c r="D157" s="284"/>
      <c r="E157" s="261"/>
      <c r="F157" s="90" t="e">
        <f>E157/E161</f>
        <v>#DIV/0!</v>
      </c>
      <c r="G157" s="433"/>
      <c r="H157" s="434"/>
    </row>
    <row r="158" spans="1:8" x14ac:dyDescent="0.55000000000000004">
      <c r="A158" s="73"/>
      <c r="D158" s="284"/>
      <c r="E158" s="261"/>
      <c r="F158" s="90" t="e">
        <f>E158/E161</f>
        <v>#DIV/0!</v>
      </c>
      <c r="G158" s="433"/>
      <c r="H158" s="434"/>
    </row>
    <row r="159" spans="1:8" x14ac:dyDescent="0.55000000000000004">
      <c r="A159" s="73"/>
      <c r="D159" s="284"/>
      <c r="E159" s="261"/>
      <c r="F159" s="90" t="e">
        <f>E159/E161</f>
        <v>#DIV/0!</v>
      </c>
      <c r="G159" s="433"/>
      <c r="H159" s="434"/>
    </row>
    <row r="160" spans="1:8" x14ac:dyDescent="0.55000000000000004">
      <c r="A160" s="73"/>
      <c r="D160" s="285"/>
      <c r="E160" s="267"/>
      <c r="F160" s="90" t="e">
        <f>E160/E161</f>
        <v>#DIV/0!</v>
      </c>
      <c r="G160" s="437"/>
      <c r="H160" s="438"/>
    </row>
    <row r="161" spans="1:11" x14ac:dyDescent="0.55000000000000004">
      <c r="A161" s="73"/>
      <c r="D161" s="163" t="s">
        <v>306</v>
      </c>
      <c r="E161" s="164">
        <f>SUM(E155:E160)</f>
        <v>0</v>
      </c>
      <c r="F161" s="91"/>
      <c r="G161" s="165" t="s">
        <v>305</v>
      </c>
      <c r="H161" s="289"/>
    </row>
    <row r="162" spans="1:11" x14ac:dyDescent="0.55000000000000004">
      <c r="A162" s="73"/>
      <c r="D162" s="163"/>
      <c r="E162" s="139"/>
      <c r="F162" s="91"/>
      <c r="G162" s="165"/>
      <c r="H162" s="166"/>
    </row>
    <row r="163" spans="1:11" x14ac:dyDescent="0.55000000000000004">
      <c r="A163" s="105"/>
      <c r="B163" s="43" t="s">
        <v>492</v>
      </c>
      <c r="C163" s="43" t="s">
        <v>493</v>
      </c>
      <c r="E163" s="91"/>
      <c r="F163" s="91"/>
      <c r="G163" s="91"/>
      <c r="H163" s="150"/>
      <c r="I163" s="178"/>
      <c r="J163" s="138"/>
    </row>
    <row r="164" spans="1:11" x14ac:dyDescent="0.55000000000000004">
      <c r="A164" s="105"/>
      <c r="C164" s="162" t="str">
        <f>IF(G60="Yes", "Complete Analysis", "N/A - Do Not Complete")</f>
        <v>N/A - Do Not Complete</v>
      </c>
      <c r="D164" s="284"/>
      <c r="E164" s="260"/>
      <c r="F164" s="90" t="e">
        <f>E164/$E$168</f>
        <v>#DIV/0!</v>
      </c>
      <c r="G164" s="433"/>
      <c r="H164" s="434"/>
      <c r="J164" s="138"/>
    </row>
    <row r="165" spans="1:11" x14ac:dyDescent="0.55000000000000004">
      <c r="A165" s="105"/>
      <c r="C165" s="162"/>
      <c r="D165" s="284"/>
      <c r="E165" s="260"/>
      <c r="F165" s="90" t="e">
        <f>E165/$E$168</f>
        <v>#DIV/0!</v>
      </c>
      <c r="G165" s="433"/>
      <c r="H165" s="434"/>
      <c r="J165" s="138"/>
    </row>
    <row r="166" spans="1:11" x14ac:dyDescent="0.55000000000000004">
      <c r="A166" s="105"/>
      <c r="D166" s="286"/>
      <c r="E166" s="260"/>
      <c r="F166" s="90" t="e">
        <f>E166/$E$168</f>
        <v>#DIV/0!</v>
      </c>
      <c r="G166" s="433"/>
      <c r="H166" s="434"/>
    </row>
    <row r="167" spans="1:11" x14ac:dyDescent="0.55000000000000004">
      <c r="A167" s="105"/>
      <c r="D167" s="285"/>
      <c r="E167" s="260"/>
      <c r="F167" s="90" t="e">
        <f>E167/$E$168</f>
        <v>#DIV/0!</v>
      </c>
      <c r="G167" s="437"/>
      <c r="H167" s="438"/>
    </row>
    <row r="168" spans="1:11" x14ac:dyDescent="0.55000000000000004">
      <c r="A168" s="105"/>
      <c r="D168" s="163" t="s">
        <v>307</v>
      </c>
      <c r="E168" s="167">
        <f>SUM(E164:E167)</f>
        <v>0</v>
      </c>
      <c r="F168" s="91"/>
      <c r="G168" s="165" t="s">
        <v>305</v>
      </c>
      <c r="H168" s="289"/>
    </row>
    <row r="169" spans="1:11" x14ac:dyDescent="0.55000000000000004">
      <c r="A169" s="105"/>
      <c r="E169" s="91"/>
      <c r="F169" s="91"/>
      <c r="G169" s="91"/>
      <c r="H169" s="150"/>
    </row>
    <row r="170" spans="1:11" x14ac:dyDescent="0.55000000000000004">
      <c r="A170" s="105"/>
      <c r="B170" s="43" t="s">
        <v>492</v>
      </c>
      <c r="C170" s="43" t="s">
        <v>514</v>
      </c>
      <c r="E170" s="91"/>
      <c r="F170" s="91"/>
      <c r="G170" s="91"/>
      <c r="H170" s="150"/>
      <c r="I170" s="178"/>
      <c r="J170" s="138"/>
    </row>
    <row r="171" spans="1:11" x14ac:dyDescent="0.55000000000000004">
      <c r="A171" s="105"/>
      <c r="C171" s="162" t="e">
        <f>IF(G81 ="Yes", "Complete Analysis", "N/A - Do Not Complete")</f>
        <v>#DIV/0!</v>
      </c>
      <c r="D171" s="284"/>
      <c r="E171" s="260"/>
      <c r="F171" s="90" t="e">
        <f>E171/$E$177</f>
        <v>#DIV/0!</v>
      </c>
      <c r="G171" s="433"/>
      <c r="H171" s="434"/>
      <c r="J171" s="131"/>
    </row>
    <row r="172" spans="1:11" x14ac:dyDescent="0.55000000000000004">
      <c r="A172" s="105"/>
      <c r="C172" s="162"/>
      <c r="D172" s="284"/>
      <c r="E172" s="260"/>
      <c r="F172" s="90" t="e">
        <f>E172/$E$177</f>
        <v>#DIV/0!</v>
      </c>
      <c r="G172" s="433"/>
      <c r="H172" s="434"/>
      <c r="K172" s="131"/>
    </row>
    <row r="173" spans="1:11" x14ac:dyDescent="0.55000000000000004">
      <c r="A173" s="105"/>
      <c r="D173" s="286"/>
      <c r="E173" s="260"/>
      <c r="F173" s="90" t="e">
        <f>E173/$E$177</f>
        <v>#DIV/0!</v>
      </c>
      <c r="G173" s="433"/>
      <c r="H173" s="434"/>
    </row>
    <row r="174" spans="1:11" x14ac:dyDescent="0.55000000000000004">
      <c r="A174" s="105"/>
      <c r="D174" s="286"/>
      <c r="E174" s="260"/>
      <c r="F174" s="90" t="e">
        <f t="shared" ref="F174:F175" si="4">E174/$E$177</f>
        <v>#DIV/0!</v>
      </c>
      <c r="G174" s="433"/>
      <c r="H174" s="434"/>
    </row>
    <row r="175" spans="1:11" x14ac:dyDescent="0.55000000000000004">
      <c r="A175" s="105"/>
      <c r="D175" s="286"/>
      <c r="E175" s="260"/>
      <c r="F175" s="90" t="e">
        <f t="shared" si="4"/>
        <v>#DIV/0!</v>
      </c>
      <c r="G175" s="433"/>
      <c r="H175" s="434"/>
    </row>
    <row r="176" spans="1:11" x14ac:dyDescent="0.55000000000000004">
      <c r="A176" s="105"/>
      <c r="D176" s="285"/>
      <c r="E176" s="260"/>
      <c r="F176" s="90" t="e">
        <f>E176/$E$177</f>
        <v>#DIV/0!</v>
      </c>
      <c r="G176" s="437"/>
      <c r="H176" s="438"/>
    </row>
    <row r="177" spans="1:11" x14ac:dyDescent="0.55000000000000004">
      <c r="A177" s="105"/>
      <c r="D177" s="163" t="s">
        <v>307</v>
      </c>
      <c r="E177" s="167">
        <f>SUM(E171:E176)</f>
        <v>0</v>
      </c>
      <c r="F177" s="91"/>
      <c r="G177" s="165" t="s">
        <v>305</v>
      </c>
      <c r="H177" s="289"/>
    </row>
    <row r="178" spans="1:11" x14ac:dyDescent="0.55000000000000004">
      <c r="A178" s="105"/>
      <c r="E178" s="91"/>
      <c r="F178" s="91"/>
      <c r="G178" s="91"/>
      <c r="H178" s="150"/>
    </row>
    <row r="179" spans="1:11" x14ac:dyDescent="0.55000000000000004">
      <c r="A179" s="105"/>
      <c r="B179" s="43" t="s">
        <v>492</v>
      </c>
      <c r="C179" s="43" t="s">
        <v>515</v>
      </c>
      <c r="E179" s="91"/>
      <c r="F179" s="91"/>
      <c r="G179" s="91"/>
      <c r="H179" s="150"/>
      <c r="J179" s="138"/>
    </row>
    <row r="180" spans="1:11" x14ac:dyDescent="0.55000000000000004">
      <c r="A180" s="105"/>
      <c r="C180" s="162" t="e">
        <f>IF(G102="Yes", "Complete Analysis", "N/A - Do Not Complete")</f>
        <v>#DIV/0!</v>
      </c>
      <c r="D180" s="284"/>
      <c r="E180" s="260"/>
      <c r="F180" s="90" t="e">
        <f>E180/$E$187</f>
        <v>#DIV/0!</v>
      </c>
      <c r="G180" s="433"/>
      <c r="H180" s="434"/>
      <c r="J180" s="131"/>
    </row>
    <row r="181" spans="1:11" x14ac:dyDescent="0.55000000000000004">
      <c r="A181" s="105"/>
      <c r="C181" s="162"/>
      <c r="D181" s="284"/>
      <c r="E181" s="260"/>
      <c r="F181" s="90" t="e">
        <f>E181/$E$187</f>
        <v>#DIV/0!</v>
      </c>
      <c r="G181" s="433"/>
      <c r="H181" s="434"/>
      <c r="K181" s="131"/>
    </row>
    <row r="182" spans="1:11" x14ac:dyDescent="0.55000000000000004">
      <c r="A182" s="105"/>
      <c r="D182" s="286"/>
      <c r="E182" s="260"/>
      <c r="F182" s="90" t="e">
        <f>E182/$E$187</f>
        <v>#DIV/0!</v>
      </c>
      <c r="G182" s="433"/>
      <c r="H182" s="434"/>
    </row>
    <row r="183" spans="1:11" x14ac:dyDescent="0.55000000000000004">
      <c r="A183" s="105"/>
      <c r="D183" s="286"/>
      <c r="E183" s="260"/>
      <c r="F183" s="90" t="e">
        <f t="shared" ref="F183:F185" si="5">E183/$E$187</f>
        <v>#DIV/0!</v>
      </c>
      <c r="G183" s="433"/>
      <c r="H183" s="434"/>
    </row>
    <row r="184" spans="1:11" x14ac:dyDescent="0.55000000000000004">
      <c r="A184" s="105"/>
      <c r="D184" s="286"/>
      <c r="E184" s="260"/>
      <c r="F184" s="90" t="e">
        <f t="shared" si="5"/>
        <v>#DIV/0!</v>
      </c>
      <c r="G184" s="433"/>
      <c r="H184" s="434"/>
    </row>
    <row r="185" spans="1:11" x14ac:dyDescent="0.55000000000000004">
      <c r="A185" s="105"/>
      <c r="D185" s="286"/>
      <c r="E185" s="260"/>
      <c r="F185" s="90" t="e">
        <f t="shared" si="5"/>
        <v>#DIV/0!</v>
      </c>
      <c r="G185" s="433"/>
      <c r="H185" s="434"/>
    </row>
    <row r="186" spans="1:11" x14ac:dyDescent="0.55000000000000004">
      <c r="A186" s="105"/>
      <c r="D186" s="285"/>
      <c r="E186" s="260"/>
      <c r="F186" s="90" t="e">
        <f>E186/$E$187</f>
        <v>#DIV/0!</v>
      </c>
      <c r="G186" s="437"/>
      <c r="H186" s="438"/>
    </row>
    <row r="187" spans="1:11" x14ac:dyDescent="0.55000000000000004">
      <c r="A187" s="105"/>
      <c r="D187" s="163" t="s">
        <v>307</v>
      </c>
      <c r="E187" s="167">
        <f>SUM(E180:E186)</f>
        <v>0</v>
      </c>
      <c r="F187" s="91"/>
      <c r="G187" s="165" t="s">
        <v>305</v>
      </c>
      <c r="H187" s="289"/>
    </row>
    <row r="188" spans="1:11" x14ac:dyDescent="0.55000000000000004">
      <c r="A188" s="105"/>
      <c r="E188" s="179"/>
      <c r="F188" s="91"/>
      <c r="G188" s="91"/>
      <c r="H188" s="150"/>
    </row>
    <row r="189" spans="1:11" x14ac:dyDescent="0.55000000000000004">
      <c r="A189" s="105"/>
      <c r="B189" s="43" t="s">
        <v>492</v>
      </c>
      <c r="C189" s="43" t="s">
        <v>516</v>
      </c>
      <c r="E189" s="91"/>
      <c r="F189" s="91"/>
      <c r="G189" s="91"/>
      <c r="H189" s="150"/>
      <c r="J189" s="138"/>
    </row>
    <row r="190" spans="1:11" x14ac:dyDescent="0.55000000000000004">
      <c r="A190" s="105"/>
      <c r="C190" s="162" t="e">
        <f>IF(G123="Yes", "Complete Analysis", "N/A - Do Not Complete")</f>
        <v>#DIV/0!</v>
      </c>
      <c r="D190" s="284"/>
      <c r="E190" s="260"/>
      <c r="F190" s="90" t="e">
        <f>E190/$E$196</f>
        <v>#DIV/0!</v>
      </c>
      <c r="G190" s="433"/>
      <c r="H190" s="434"/>
      <c r="J190" s="131"/>
    </row>
    <row r="191" spans="1:11" x14ac:dyDescent="0.55000000000000004">
      <c r="A191" s="105"/>
      <c r="C191" s="162"/>
      <c r="D191" s="284"/>
      <c r="E191" s="260"/>
      <c r="F191" s="90" t="e">
        <f>E191/$E$196</f>
        <v>#DIV/0!</v>
      </c>
      <c r="G191" s="433"/>
      <c r="H191" s="434"/>
      <c r="K191" s="131"/>
    </row>
    <row r="192" spans="1:11" x14ac:dyDescent="0.55000000000000004">
      <c r="A192" s="105"/>
      <c r="C192" s="162"/>
      <c r="D192" s="286"/>
      <c r="E192" s="260"/>
      <c r="F192" s="90" t="e">
        <f t="shared" ref="F192:F193" si="6">E192/$E$196</f>
        <v>#DIV/0!</v>
      </c>
      <c r="G192" s="433"/>
      <c r="H192" s="434"/>
      <c r="K192" s="131"/>
    </row>
    <row r="193" spans="1:11" x14ac:dyDescent="0.55000000000000004">
      <c r="A193" s="105"/>
      <c r="C193" s="162"/>
      <c r="D193" s="286"/>
      <c r="E193" s="260"/>
      <c r="F193" s="90" t="e">
        <f t="shared" si="6"/>
        <v>#DIV/0!</v>
      </c>
      <c r="G193" s="433"/>
      <c r="H193" s="434"/>
      <c r="K193" s="131"/>
    </row>
    <row r="194" spans="1:11" x14ac:dyDescent="0.55000000000000004">
      <c r="A194" s="105"/>
      <c r="D194" s="286"/>
      <c r="E194" s="260"/>
      <c r="F194" s="90" t="e">
        <f>E194/$E$196</f>
        <v>#DIV/0!</v>
      </c>
      <c r="G194" s="433"/>
      <c r="H194" s="434"/>
    </row>
    <row r="195" spans="1:11" x14ac:dyDescent="0.55000000000000004">
      <c r="A195" s="105"/>
      <c r="D195" s="285"/>
      <c r="E195" s="260"/>
      <c r="F195" s="90"/>
      <c r="G195" s="437"/>
      <c r="H195" s="438"/>
    </row>
    <row r="196" spans="1:11" x14ac:dyDescent="0.55000000000000004">
      <c r="A196" s="105"/>
      <c r="D196" s="163" t="s">
        <v>307</v>
      </c>
      <c r="E196" s="167">
        <f>SUM(E190:E195)</f>
        <v>0</v>
      </c>
      <c r="F196" s="91"/>
      <c r="G196" s="165" t="s">
        <v>305</v>
      </c>
      <c r="H196" s="289"/>
    </row>
    <row r="197" spans="1:11" x14ac:dyDescent="0.55000000000000004">
      <c r="A197" s="105"/>
      <c r="E197" s="91"/>
      <c r="F197" s="91"/>
      <c r="G197" s="91"/>
      <c r="H197" s="150"/>
    </row>
    <row r="198" spans="1:11" x14ac:dyDescent="0.55000000000000004">
      <c r="A198" s="105"/>
      <c r="B198" s="43" t="s">
        <v>492</v>
      </c>
      <c r="C198" s="43" t="s">
        <v>494</v>
      </c>
      <c r="E198" s="91"/>
      <c r="F198" s="91"/>
      <c r="G198" s="91"/>
      <c r="H198" s="150"/>
    </row>
    <row r="199" spans="1:11" x14ac:dyDescent="0.55000000000000004">
      <c r="A199" s="105"/>
      <c r="C199" s="162" t="str">
        <f>IF(H60="Yes", "Complete Analysis", "N/A - Do Not Complete")</f>
        <v>N/A - Do Not Complete</v>
      </c>
      <c r="D199" s="287"/>
      <c r="E199" s="260"/>
      <c r="F199" s="90" t="e">
        <f>E199/E201</f>
        <v>#DIV/0!</v>
      </c>
      <c r="G199" s="433"/>
      <c r="H199" s="434"/>
    </row>
    <row r="200" spans="1:11" x14ac:dyDescent="0.55000000000000004">
      <c r="A200" s="105"/>
      <c r="C200" s="162"/>
      <c r="D200" s="285"/>
      <c r="E200" s="268"/>
      <c r="F200" s="90" t="e">
        <f>E200/E201</f>
        <v>#DIV/0!</v>
      </c>
      <c r="G200" s="437"/>
      <c r="H200" s="438"/>
    </row>
    <row r="201" spans="1:11" x14ac:dyDescent="0.55000000000000004">
      <c r="A201" s="105"/>
      <c r="C201" s="162"/>
      <c r="D201" s="163" t="s">
        <v>308</v>
      </c>
      <c r="E201" s="167">
        <f>SUM(E199:E200)</f>
        <v>0</v>
      </c>
      <c r="F201" s="90"/>
      <c r="G201" s="165" t="s">
        <v>305</v>
      </c>
      <c r="H201" s="290"/>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396" t="s">
        <v>390</v>
      </c>
      <c r="B204" s="397"/>
      <c r="C204" s="397"/>
      <c r="D204" s="397"/>
      <c r="E204" s="397"/>
      <c r="F204" s="397"/>
      <c r="G204" s="397"/>
      <c r="H204" s="398"/>
    </row>
    <row r="205" spans="1:11" x14ac:dyDescent="0.55000000000000004">
      <c r="A205" s="73" t="s">
        <v>134</v>
      </c>
      <c r="B205" s="422" t="s">
        <v>335</v>
      </c>
      <c r="C205" s="422"/>
      <c r="D205" s="422"/>
      <c r="E205" s="422"/>
      <c r="F205" s="422"/>
      <c r="G205" s="422"/>
      <c r="H205" s="423"/>
    </row>
    <row r="206" spans="1:11" x14ac:dyDescent="0.55000000000000004">
      <c r="A206" s="73"/>
      <c r="B206" s="424"/>
      <c r="C206" s="424"/>
      <c r="D206" s="424"/>
      <c r="E206" s="424"/>
      <c r="F206" s="424"/>
      <c r="G206" s="424"/>
      <c r="H206" s="425"/>
    </row>
    <row r="207" spans="1:11" x14ac:dyDescent="0.55000000000000004">
      <c r="A207" s="105"/>
      <c r="H207" s="75"/>
    </row>
    <row r="208" spans="1:11" x14ac:dyDescent="0.55000000000000004">
      <c r="A208" s="73"/>
      <c r="B208" s="49" t="s">
        <v>413</v>
      </c>
      <c r="D208" s="410" t="s">
        <v>663</v>
      </c>
      <c r="E208" s="410"/>
      <c r="F208" s="410"/>
      <c r="G208" s="410"/>
      <c r="H208" s="411"/>
    </row>
    <row r="209" spans="1:8" x14ac:dyDescent="0.55000000000000004">
      <c r="A209" s="73"/>
      <c r="C209" s="77"/>
      <c r="D209" s="77"/>
      <c r="E209" s="77"/>
      <c r="F209" s="77"/>
      <c r="G209" s="77"/>
      <c r="H209" s="78"/>
    </row>
    <row r="210" spans="1:8" x14ac:dyDescent="0.55000000000000004">
      <c r="A210" s="105"/>
      <c r="E210" s="426" t="s">
        <v>290</v>
      </c>
      <c r="F210" s="426"/>
      <c r="G210" s="426"/>
      <c r="H210" s="427"/>
    </row>
    <row r="211" spans="1:8" x14ac:dyDescent="0.55000000000000004">
      <c r="A211" s="105"/>
      <c r="E211" s="79" t="s">
        <v>138</v>
      </c>
      <c r="F211" s="79" t="s">
        <v>138</v>
      </c>
      <c r="G211" s="79" t="s">
        <v>138</v>
      </c>
      <c r="H211" s="80" t="s">
        <v>138</v>
      </c>
    </row>
    <row r="212" spans="1:8" x14ac:dyDescent="0.55000000000000004">
      <c r="A212" s="105"/>
      <c r="B212" s="81" t="s">
        <v>199</v>
      </c>
      <c r="C212" s="180"/>
      <c r="D212" s="83"/>
      <c r="E212" s="82" t="s">
        <v>350</v>
      </c>
      <c r="F212" s="82" t="s">
        <v>148</v>
      </c>
      <c r="G212" s="82" t="s">
        <v>285</v>
      </c>
      <c r="H212" s="134" t="s">
        <v>286</v>
      </c>
    </row>
    <row r="213" spans="1:8" ht="22" customHeight="1" x14ac:dyDescent="0.55000000000000004">
      <c r="A213" s="105"/>
      <c r="B213" s="87" t="s">
        <v>287</v>
      </c>
      <c r="C213" s="79"/>
      <c r="D213" s="79"/>
      <c r="E213" s="79"/>
      <c r="F213" s="79"/>
      <c r="G213" s="79"/>
      <c r="H213" s="80"/>
    </row>
    <row r="214" spans="1:8" x14ac:dyDescent="0.55000000000000004">
      <c r="A214" s="105"/>
      <c r="B214" s="442" t="s">
        <v>665</v>
      </c>
      <c r="C214" s="442"/>
      <c r="D214" s="442"/>
      <c r="E214" s="269"/>
      <c r="F214" s="269"/>
      <c r="G214" s="271">
        <v>0.5</v>
      </c>
      <c r="H214" s="270"/>
    </row>
    <row r="215" spans="1:8" x14ac:dyDescent="0.55000000000000004">
      <c r="A215" s="105"/>
      <c r="B215" s="409" t="s">
        <v>666</v>
      </c>
      <c r="C215" s="409"/>
      <c r="D215" s="409"/>
      <c r="E215" s="271"/>
      <c r="F215" s="271"/>
      <c r="G215" s="271">
        <v>1</v>
      </c>
      <c r="H215" s="270"/>
    </row>
    <row r="216" spans="1:8" x14ac:dyDescent="0.55000000000000004">
      <c r="A216" s="105"/>
      <c r="B216" s="409" t="s">
        <v>667</v>
      </c>
      <c r="C216" s="409"/>
      <c r="D216" s="409"/>
      <c r="E216" s="271"/>
      <c r="F216" s="271"/>
      <c r="G216" s="271">
        <v>2</v>
      </c>
      <c r="H216" s="270"/>
    </row>
    <row r="217" spans="1:8" x14ac:dyDescent="0.55000000000000004">
      <c r="A217" s="105"/>
      <c r="B217" s="409" t="s">
        <v>668</v>
      </c>
      <c r="C217" s="409"/>
      <c r="D217" s="409"/>
      <c r="E217" s="271"/>
      <c r="F217" s="271"/>
      <c r="G217" s="271">
        <v>3</v>
      </c>
      <c r="H217" s="270"/>
    </row>
    <row r="218" spans="1:8" x14ac:dyDescent="0.55000000000000004">
      <c r="A218" s="105"/>
      <c r="B218" s="441" t="s">
        <v>153</v>
      </c>
      <c r="C218" s="441"/>
      <c r="D218" s="441"/>
      <c r="E218" s="271"/>
      <c r="F218" s="271"/>
      <c r="G218" s="271"/>
      <c r="H218" s="272"/>
    </row>
    <row r="219" spans="1:8" x14ac:dyDescent="0.55000000000000004">
      <c r="A219" s="105"/>
      <c r="B219" s="409"/>
      <c r="C219" s="409"/>
      <c r="D219" s="409"/>
      <c r="E219" s="271"/>
      <c r="F219" s="271"/>
      <c r="G219" s="271"/>
      <c r="H219" s="272"/>
    </row>
    <row r="220" spans="1:8" ht="22" customHeight="1" x14ac:dyDescent="0.55000000000000004">
      <c r="A220" s="105"/>
      <c r="B220" s="87" t="s">
        <v>288</v>
      </c>
      <c r="C220" s="112"/>
      <c r="D220" s="139"/>
      <c r="E220" s="139"/>
      <c r="F220" s="139"/>
      <c r="G220" s="140"/>
      <c r="H220" s="141"/>
    </row>
    <row r="221" spans="1:8" x14ac:dyDescent="0.55000000000000004">
      <c r="A221" s="105"/>
      <c r="B221" s="409" t="s">
        <v>665</v>
      </c>
      <c r="C221" s="409"/>
      <c r="D221" s="409"/>
      <c r="E221" s="271"/>
      <c r="F221" s="271"/>
      <c r="G221" s="271">
        <v>0.5</v>
      </c>
      <c r="H221" s="272"/>
    </row>
    <row r="222" spans="1:8" x14ac:dyDescent="0.55000000000000004">
      <c r="A222" s="105"/>
      <c r="B222" s="417" t="s">
        <v>666</v>
      </c>
      <c r="C222" s="432"/>
      <c r="D222" s="418"/>
      <c r="E222" s="271"/>
      <c r="F222" s="271"/>
      <c r="G222" s="271">
        <v>1</v>
      </c>
      <c r="H222" s="272"/>
    </row>
    <row r="223" spans="1:8" x14ac:dyDescent="0.55000000000000004">
      <c r="A223" s="105"/>
      <c r="B223" s="417" t="s">
        <v>667</v>
      </c>
      <c r="C223" s="432"/>
      <c r="D223" s="418"/>
      <c r="E223" s="271"/>
      <c r="F223" s="271"/>
      <c r="G223" s="271">
        <v>2</v>
      </c>
      <c r="H223" s="272"/>
    </row>
    <row r="224" spans="1:8" x14ac:dyDescent="0.55000000000000004">
      <c r="A224" s="105"/>
      <c r="B224" s="417" t="s">
        <v>668</v>
      </c>
      <c r="C224" s="432"/>
      <c r="D224" s="418"/>
      <c r="E224" s="271"/>
      <c r="F224" s="271"/>
      <c r="G224" s="271">
        <v>3</v>
      </c>
      <c r="H224" s="272"/>
    </row>
    <row r="225" spans="1:10" x14ac:dyDescent="0.55000000000000004">
      <c r="A225" s="105"/>
      <c r="B225" s="412" t="s">
        <v>153</v>
      </c>
      <c r="C225" s="413"/>
      <c r="D225" s="414"/>
      <c r="E225" s="271"/>
      <c r="F225" s="271"/>
      <c r="G225" s="271"/>
      <c r="H225" s="272"/>
    </row>
    <row r="226" spans="1:10" x14ac:dyDescent="0.55000000000000004">
      <c r="A226" s="105"/>
      <c r="B226" s="409"/>
      <c r="C226" s="409"/>
      <c r="D226" s="409"/>
      <c r="E226" s="271"/>
      <c r="F226" s="271"/>
      <c r="G226" s="271"/>
      <c r="H226" s="272"/>
    </row>
    <row r="227" spans="1:10" x14ac:dyDescent="0.55000000000000004">
      <c r="A227" s="105"/>
      <c r="B227" s="118"/>
      <c r="C227" s="118"/>
      <c r="D227" s="118"/>
      <c r="E227" s="119"/>
      <c r="F227" s="119"/>
      <c r="G227" s="119"/>
      <c r="H227" s="172"/>
    </row>
    <row r="228" spans="1:10" x14ac:dyDescent="0.55000000000000004">
      <c r="A228" s="73" t="s">
        <v>135</v>
      </c>
      <c r="B228" s="117" t="s">
        <v>336</v>
      </c>
      <c r="C228" s="118"/>
      <c r="D228" s="118"/>
      <c r="E228" s="119"/>
      <c r="F228" s="119"/>
      <c r="G228" s="119"/>
      <c r="H228" s="172"/>
      <c r="J228" s="138"/>
    </row>
    <row r="229" spans="1:10" x14ac:dyDescent="0.55000000000000004">
      <c r="A229" s="105"/>
      <c r="B229" s="407" t="s">
        <v>664</v>
      </c>
      <c r="C229" s="407"/>
      <c r="D229" s="407"/>
      <c r="E229" s="407"/>
      <c r="F229" s="407"/>
      <c r="G229" s="407"/>
      <c r="H229" s="408"/>
      <c r="J229" s="131"/>
    </row>
    <row r="230" spans="1:10" ht="43.15" customHeight="1" x14ac:dyDescent="0.55000000000000004">
      <c r="A230" s="105"/>
      <c r="B230" s="407"/>
      <c r="C230" s="407"/>
      <c r="D230" s="407"/>
      <c r="E230" s="407"/>
      <c r="F230" s="407"/>
      <c r="G230" s="407"/>
      <c r="H230" s="408"/>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conditionalFormatting sqref="A41">
    <cfRule type="expression" dxfId="199" priority="4">
      <formula>$F$17="no"</formula>
    </cfRule>
  </conditionalFormatting>
  <conditionalFormatting sqref="A28:H32 A33:D33 A34:C35 A36:H164 A165:G167 A168:H171 A172:G176 A177:H180 A181:G186 A187:H190 A191:G195 A196:H231">
    <cfRule type="expression" dxfId="198"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7" priority="5">
      <formula>$F$17="no"</formula>
    </cfRule>
  </conditionalFormatting>
  <conditionalFormatting sqref="B198">
    <cfRule type="expression" dxfId="196" priority="10">
      <formula>$F$20="no"</formula>
    </cfRule>
  </conditionalFormatting>
  <conditionalFormatting sqref="C163">
    <cfRule type="expression" dxfId="195" priority="3">
      <formula>$F$17="no"</formula>
    </cfRule>
  </conditionalFormatting>
  <conditionalFormatting sqref="C198">
    <cfRule type="expression" dxfId="194" priority="2">
      <formula>$F$17="no"</formula>
    </cfRule>
  </conditionalFormatting>
  <conditionalFormatting sqref="E43:E48 E50:E56 E58:E61 E71:E77 E79:E82 E92:E98 E100:E103 E113:E119 E121:E124 B145:H152 E221:E226">
    <cfRule type="expression" dxfId="193" priority="71">
      <formula>$F$11="no"</formula>
    </cfRule>
  </conditionalFormatting>
  <conditionalFormatting sqref="E64:E69">
    <cfRule type="expression" dxfId="192" priority="38">
      <formula>$F$11="no"</formula>
    </cfRule>
  </conditionalFormatting>
  <conditionalFormatting sqref="E85:E90">
    <cfRule type="expression" dxfId="191" priority="26">
      <formula>$F$11="no"</formula>
    </cfRule>
  </conditionalFormatting>
  <conditionalFormatting sqref="E106:E111">
    <cfRule type="expression" dxfId="190" priority="14">
      <formula>$F$11="no"</formula>
    </cfRule>
  </conditionalFormatting>
  <conditionalFormatting sqref="E214:E219">
    <cfRule type="expression" dxfId="189" priority="63">
      <formula>$F$11="no"</formula>
    </cfRule>
  </conditionalFormatting>
  <conditionalFormatting sqref="F43:F48 F50:F56 F58:F61 F71:F77 F79:F82 F92:F98 F100:F103 F113:F119 F121:F124 B154:H161 F221:F226">
    <cfRule type="expression" dxfId="188" priority="70">
      <formula>$F$13="no"</formula>
    </cfRule>
  </conditionalFormatting>
  <conditionalFormatting sqref="F64:F69">
    <cfRule type="expression" dxfId="187" priority="37">
      <formula>$F$13="no"</formula>
    </cfRule>
  </conditionalFormatting>
  <conditionalFormatting sqref="F85:F90">
    <cfRule type="expression" dxfId="186" priority="25">
      <formula>$F$13="no"</formula>
    </cfRule>
  </conditionalFormatting>
  <conditionalFormatting sqref="F106:F111">
    <cfRule type="expression" dxfId="185" priority="13">
      <formula>$F$13="no"</formula>
    </cfRule>
  </conditionalFormatting>
  <conditionalFormatting sqref="F214:F219">
    <cfRule type="expression" dxfId="184"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83" priority="69">
      <formula>$F$15="no"</formula>
    </cfRule>
  </conditionalFormatting>
  <conditionalFormatting sqref="H43:H48 H50:H56 H58:H61 H71:H77 H79:H82 H92:H98 H100:H103 H113:H119 H121:H124 C198:H201 H221:H226">
    <cfRule type="expression" dxfId="182" priority="68">
      <formula>$F$20="no"</formula>
    </cfRule>
  </conditionalFormatting>
  <conditionalFormatting sqref="H64:H69">
    <cfRule type="expression" dxfId="181" priority="35">
      <formula>$F$20="no"</formula>
    </cfRule>
  </conditionalFormatting>
  <conditionalFormatting sqref="H85:H90">
    <cfRule type="expression" dxfId="180" priority="23">
      <formula>$F$20="no"</formula>
    </cfRule>
  </conditionalFormatting>
  <conditionalFormatting sqref="H106:H111">
    <cfRule type="expression" dxfId="179" priority="11">
      <formula>$F$20="no"</formula>
    </cfRule>
  </conditionalFormatting>
  <conditionalFormatting sqref="H214:H219">
    <cfRule type="expression" dxfId="178"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50"/>
  <sheetViews>
    <sheetView showGridLines="0" workbookViewId="0"/>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468</v>
      </c>
    </row>
    <row r="5" spans="1:10" x14ac:dyDescent="0.55000000000000004">
      <c r="A5" s="49" t="s">
        <v>0</v>
      </c>
      <c r="C5" s="50" t="str">
        <f>'Cover and Instructions'!$D$4</f>
        <v>Peach State Health Plan</v>
      </c>
      <c r="D5" s="50"/>
      <c r="E5" s="50"/>
      <c r="F5" s="50"/>
      <c r="G5" s="50"/>
    </row>
    <row r="6" spans="1:10" x14ac:dyDescent="0.55000000000000004">
      <c r="A6" s="49" t="s">
        <v>513</v>
      </c>
      <c r="C6" s="50" t="str">
        <f>'Cover and Instructions'!D5</f>
        <v>Title XXI</v>
      </c>
      <c r="D6" s="50"/>
      <c r="E6" s="50"/>
      <c r="F6" s="50"/>
      <c r="G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370</v>
      </c>
      <c r="B11" s="62" t="s">
        <v>386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373</v>
      </c>
      <c r="B13" s="62" t="s">
        <v>387</v>
      </c>
      <c r="C13" s="59"/>
      <c r="D13" s="59"/>
      <c r="E13" s="59"/>
      <c r="F13" s="128" t="s">
        <v>372</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378</v>
      </c>
      <c r="B15" s="62" t="s">
        <v>388</v>
      </c>
      <c r="C15" s="59"/>
      <c r="D15" s="59"/>
      <c r="E15" s="59"/>
      <c r="F15" s="63" t="s">
        <v>371</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379</v>
      </c>
      <c r="B17" s="419" t="s">
        <v>499</v>
      </c>
      <c r="C17" s="419"/>
      <c r="D17" s="419"/>
      <c r="E17" s="419"/>
      <c r="F17" s="128" t="s">
        <v>372</v>
      </c>
      <c r="G17" s="64" t="str">
        <f>IF(F17="yes","  Report each income level in separate tiers in Section 1 and Section 2","")</f>
        <v/>
      </c>
      <c r="H17" s="60"/>
      <c r="J17" s="49"/>
    </row>
    <row r="18" spans="1:10" x14ac:dyDescent="0.55000000000000004">
      <c r="A18" s="61"/>
      <c r="B18" s="419"/>
      <c r="C18" s="419"/>
      <c r="D18" s="419"/>
      <c r="E18" s="419"/>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491</v>
      </c>
      <c r="B20" s="62" t="s">
        <v>389</v>
      </c>
      <c r="C20" s="59"/>
      <c r="D20" s="59"/>
      <c r="E20" s="59"/>
      <c r="F20" s="128" t="s">
        <v>372</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8" t="s">
        <v>660</v>
      </c>
      <c r="C24" s="428"/>
      <c r="D24" s="428"/>
      <c r="E24" s="428"/>
      <c r="F24" s="428"/>
      <c r="G24" s="428"/>
      <c r="H24" s="129"/>
      <c r="J24" s="131"/>
    </row>
    <row r="25" spans="1:10" x14ac:dyDescent="0.55000000000000004">
      <c r="A25" s="61"/>
      <c r="B25" s="429" t="s">
        <v>659</v>
      </c>
      <c r="C25" s="429"/>
      <c r="D25" s="429"/>
      <c r="E25" s="429"/>
      <c r="F25" s="429"/>
      <c r="G25" s="42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6" t="s">
        <v>391</v>
      </c>
      <c r="B28" s="397"/>
      <c r="C28" s="397"/>
      <c r="D28" s="397"/>
      <c r="E28" s="397"/>
      <c r="F28" s="397"/>
      <c r="G28" s="397"/>
      <c r="H28" s="398"/>
    </row>
    <row r="29" spans="1:10" x14ac:dyDescent="0.55000000000000004">
      <c r="A29" s="73" t="s">
        <v>130</v>
      </c>
      <c r="B29" s="422" t="s">
        <v>368</v>
      </c>
      <c r="C29" s="422"/>
      <c r="D29" s="422"/>
      <c r="E29" s="422"/>
      <c r="F29" s="422"/>
      <c r="G29" s="422"/>
      <c r="H29" s="423"/>
    </row>
    <row r="30" spans="1:10" x14ac:dyDescent="0.55000000000000004">
      <c r="A30" s="73"/>
      <c r="B30" s="424"/>
      <c r="C30" s="424"/>
      <c r="D30" s="424"/>
      <c r="E30" s="424"/>
      <c r="F30" s="424"/>
      <c r="G30" s="424"/>
      <c r="H30" s="425"/>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413</v>
      </c>
      <c r="D33" s="430" t="s">
        <v>662</v>
      </c>
      <c r="E33" s="430"/>
      <c r="F33" s="430"/>
      <c r="G33" s="430"/>
      <c r="H33" s="431"/>
      <c r="J33" s="131"/>
    </row>
    <row r="34" spans="1:11" ht="15" customHeight="1" x14ac:dyDescent="0.55000000000000004">
      <c r="A34" s="73"/>
      <c r="B34" s="49"/>
      <c r="D34" s="430"/>
      <c r="E34" s="430"/>
      <c r="F34" s="430"/>
      <c r="G34" s="430"/>
      <c r="H34" s="431"/>
      <c r="J34" s="131"/>
    </row>
    <row r="35" spans="1:11" x14ac:dyDescent="0.55000000000000004">
      <c r="A35" s="73"/>
      <c r="B35" s="49"/>
      <c r="D35" s="430"/>
      <c r="E35" s="430"/>
      <c r="F35" s="430"/>
      <c r="G35" s="430"/>
      <c r="H35" s="431"/>
    </row>
    <row r="36" spans="1:11" x14ac:dyDescent="0.55000000000000004">
      <c r="A36" s="73"/>
      <c r="C36" s="77"/>
      <c r="D36" s="77"/>
      <c r="E36" s="77"/>
      <c r="F36" s="77"/>
      <c r="G36" s="77"/>
      <c r="H36" s="78"/>
    </row>
    <row r="37" spans="1:11" ht="15" customHeight="1" x14ac:dyDescent="0.55000000000000004">
      <c r="A37" s="105"/>
      <c r="B37" s="77"/>
      <c r="C37" s="77"/>
      <c r="D37" s="77"/>
      <c r="E37" s="426" t="s">
        <v>290</v>
      </c>
      <c r="F37" s="426"/>
      <c r="G37" s="426"/>
      <c r="H37" s="427"/>
    </row>
    <row r="38" spans="1:11" x14ac:dyDescent="0.55000000000000004">
      <c r="A38" s="105"/>
      <c r="E38" s="79" t="s">
        <v>158</v>
      </c>
      <c r="F38" s="79" t="s">
        <v>158</v>
      </c>
      <c r="G38" s="79" t="s">
        <v>158</v>
      </c>
      <c r="H38" s="80" t="s">
        <v>158</v>
      </c>
    </row>
    <row r="39" spans="1:11" x14ac:dyDescent="0.55000000000000004">
      <c r="A39" s="105"/>
      <c r="B39" s="79"/>
      <c r="C39" s="79"/>
      <c r="D39" s="79" t="s">
        <v>164</v>
      </c>
      <c r="E39" s="79" t="s">
        <v>161</v>
      </c>
      <c r="F39" s="79" t="s">
        <v>161</v>
      </c>
      <c r="G39" s="79" t="s">
        <v>161</v>
      </c>
      <c r="H39" s="80" t="s">
        <v>161</v>
      </c>
      <c r="J39" s="176"/>
    </row>
    <row r="40" spans="1:11" x14ac:dyDescent="0.55000000000000004">
      <c r="A40" s="105"/>
      <c r="B40" s="81" t="s">
        <v>191</v>
      </c>
      <c r="C40" s="82"/>
      <c r="D40" s="82" t="s">
        <v>158</v>
      </c>
      <c r="E40" s="82" t="s">
        <v>350</v>
      </c>
      <c r="F40" s="82" t="s">
        <v>148</v>
      </c>
      <c r="G40" s="82" t="s">
        <v>285</v>
      </c>
      <c r="H40" s="134" t="s">
        <v>286</v>
      </c>
      <c r="J40" s="177"/>
    </row>
    <row r="41" spans="1:11" x14ac:dyDescent="0.55000000000000004">
      <c r="A41" s="136" t="s">
        <v>461</v>
      </c>
      <c r="B41" s="137"/>
      <c r="C41" s="79"/>
      <c r="D41" s="79"/>
      <c r="E41" s="79"/>
      <c r="F41" s="79"/>
      <c r="G41" s="79"/>
      <c r="H41" s="80"/>
      <c r="J41" s="177"/>
    </row>
    <row r="42" spans="1:11" ht="22" customHeight="1" x14ac:dyDescent="0.55000000000000004">
      <c r="A42" s="105"/>
      <c r="B42" s="87" t="s">
        <v>287</v>
      </c>
      <c r="C42" s="79"/>
      <c r="D42" s="79"/>
      <c r="E42" s="79"/>
      <c r="F42" s="79"/>
      <c r="G42" s="79"/>
      <c r="H42" s="80"/>
      <c r="K42" s="181"/>
    </row>
    <row r="43" spans="1:11" ht="15" customHeight="1" x14ac:dyDescent="0.55000000000000004">
      <c r="A43" s="105"/>
      <c r="B43" s="409" t="s">
        <v>670</v>
      </c>
      <c r="C43" s="409"/>
      <c r="D43" s="260">
        <v>256538</v>
      </c>
      <c r="E43" s="261"/>
      <c r="F43" s="261"/>
      <c r="G43" s="262">
        <v>0</v>
      </c>
      <c r="H43" s="263"/>
    </row>
    <row r="44" spans="1:11" ht="15" customHeight="1" x14ac:dyDescent="0.55000000000000004">
      <c r="A44" s="105"/>
      <c r="B44" s="417" t="s">
        <v>671</v>
      </c>
      <c r="C44" s="418"/>
      <c r="D44" s="260">
        <v>3356</v>
      </c>
      <c r="E44" s="261"/>
      <c r="F44" s="261"/>
      <c r="G44" s="262">
        <v>0</v>
      </c>
      <c r="H44" s="263"/>
    </row>
    <row r="45" spans="1:11" ht="15" customHeight="1" x14ac:dyDescent="0.55000000000000004">
      <c r="A45" s="105"/>
      <c r="B45" s="417" t="s">
        <v>672</v>
      </c>
      <c r="C45" s="418"/>
      <c r="D45" s="260">
        <v>290717</v>
      </c>
      <c r="E45" s="261"/>
      <c r="F45" s="261"/>
      <c r="G45" s="262">
        <v>0</v>
      </c>
      <c r="H45" s="263"/>
    </row>
    <row r="46" spans="1:11" ht="15" customHeight="1" x14ac:dyDescent="0.55000000000000004">
      <c r="A46" s="105"/>
      <c r="B46" s="417" t="s">
        <v>673</v>
      </c>
      <c r="C46" s="418"/>
      <c r="D46" s="260">
        <v>345</v>
      </c>
      <c r="E46" s="261"/>
      <c r="F46" s="261"/>
      <c r="G46" s="262">
        <v>0</v>
      </c>
      <c r="H46" s="263"/>
    </row>
    <row r="47" spans="1:11" ht="15" customHeight="1" x14ac:dyDescent="0.55000000000000004">
      <c r="A47" s="105"/>
      <c r="B47" s="361" t="s">
        <v>674</v>
      </c>
      <c r="C47" s="362"/>
      <c r="D47" s="260">
        <v>6800</v>
      </c>
      <c r="E47" s="261"/>
      <c r="F47" s="261"/>
      <c r="G47" s="262">
        <v>0</v>
      </c>
      <c r="H47" s="263"/>
    </row>
    <row r="48" spans="1:11" ht="15" customHeight="1" x14ac:dyDescent="0.55000000000000004">
      <c r="A48" s="105"/>
      <c r="B48" s="361" t="s">
        <v>675</v>
      </c>
      <c r="C48" s="362"/>
      <c r="D48" s="260">
        <v>463807</v>
      </c>
      <c r="E48" s="261"/>
      <c r="F48" s="261"/>
      <c r="G48" s="262">
        <v>0</v>
      </c>
      <c r="H48" s="263"/>
    </row>
    <row r="49" spans="1:10" ht="15" customHeight="1" x14ac:dyDescent="0.55000000000000004">
      <c r="A49" s="105"/>
      <c r="B49" s="361" t="s">
        <v>676</v>
      </c>
      <c r="C49" s="362"/>
      <c r="D49" s="260">
        <v>0</v>
      </c>
      <c r="E49" s="261"/>
      <c r="F49" s="261"/>
      <c r="G49" s="262">
        <v>0</v>
      </c>
      <c r="H49" s="263"/>
    </row>
    <row r="50" spans="1:10" ht="15" customHeight="1" x14ac:dyDescent="0.55000000000000004">
      <c r="A50" s="105"/>
      <c r="B50" s="361" t="s">
        <v>677</v>
      </c>
      <c r="C50" s="362"/>
      <c r="D50" s="260">
        <v>0</v>
      </c>
      <c r="E50" s="261"/>
      <c r="F50" s="261"/>
      <c r="G50" s="262">
        <v>0</v>
      </c>
      <c r="H50" s="263"/>
    </row>
    <row r="51" spans="1:10" ht="15" customHeight="1" x14ac:dyDescent="0.55000000000000004">
      <c r="A51" s="105"/>
      <c r="B51" s="361" t="s">
        <v>678</v>
      </c>
      <c r="C51" s="362"/>
      <c r="D51" s="260">
        <v>4590</v>
      </c>
      <c r="E51" s="261"/>
      <c r="F51" s="261"/>
      <c r="G51" s="262">
        <v>0</v>
      </c>
      <c r="H51" s="263"/>
    </row>
    <row r="52" spans="1:10" ht="15" customHeight="1" x14ac:dyDescent="0.55000000000000004">
      <c r="A52" s="105"/>
      <c r="B52" s="412" t="s">
        <v>153</v>
      </c>
      <c r="C52" s="414"/>
      <c r="D52" s="260"/>
      <c r="E52" s="261"/>
      <c r="F52" s="261"/>
      <c r="G52" s="262"/>
      <c r="H52" s="263"/>
    </row>
    <row r="53" spans="1:10" x14ac:dyDescent="0.55000000000000004">
      <c r="A53" s="105"/>
      <c r="B53" s="409"/>
      <c r="C53" s="409"/>
      <c r="D53" s="261"/>
      <c r="E53" s="261"/>
      <c r="F53" s="261"/>
      <c r="G53" s="264"/>
      <c r="H53" s="265"/>
    </row>
    <row r="54" spans="1:10" ht="22" customHeight="1" x14ac:dyDescent="0.55000000000000004">
      <c r="A54" s="105"/>
      <c r="B54" s="87" t="s">
        <v>288</v>
      </c>
      <c r="C54" s="112"/>
      <c r="D54" s="139"/>
      <c r="E54" s="139"/>
      <c r="F54" s="139"/>
      <c r="G54" s="140"/>
      <c r="H54" s="141"/>
      <c r="J54" s="177"/>
    </row>
    <row r="55" spans="1:10" x14ac:dyDescent="0.55000000000000004">
      <c r="A55" s="105"/>
      <c r="B55" s="409" t="s">
        <v>670</v>
      </c>
      <c r="C55" s="409"/>
      <c r="D55" s="261">
        <v>23788.799999999999</v>
      </c>
      <c r="E55" s="261"/>
      <c r="F55" s="261"/>
      <c r="G55" s="264">
        <v>1102</v>
      </c>
      <c r="H55" s="265"/>
    </row>
    <row r="56" spans="1:10" x14ac:dyDescent="0.55000000000000004">
      <c r="A56" s="105"/>
      <c r="B56" s="417" t="s">
        <v>671</v>
      </c>
      <c r="C56" s="418"/>
      <c r="D56" s="261">
        <v>425</v>
      </c>
      <c r="E56" s="261"/>
      <c r="F56" s="261"/>
      <c r="G56" s="264">
        <v>0</v>
      </c>
      <c r="H56" s="265"/>
    </row>
    <row r="57" spans="1:10" x14ac:dyDescent="0.55000000000000004">
      <c r="A57" s="105"/>
      <c r="B57" s="417" t="s">
        <v>672</v>
      </c>
      <c r="C57" s="418"/>
      <c r="D57" s="261">
        <v>0</v>
      </c>
      <c r="E57" s="261"/>
      <c r="F57" s="261"/>
      <c r="G57" s="264">
        <v>0</v>
      </c>
      <c r="H57" s="265"/>
    </row>
    <row r="58" spans="1:10" x14ac:dyDescent="0.55000000000000004">
      <c r="A58" s="105"/>
      <c r="B58" s="361" t="s">
        <v>673</v>
      </c>
      <c r="C58" s="362"/>
      <c r="D58" s="261">
        <v>0</v>
      </c>
      <c r="E58" s="261"/>
      <c r="F58" s="261"/>
      <c r="G58" s="264">
        <v>0</v>
      </c>
      <c r="H58" s="265"/>
    </row>
    <row r="59" spans="1:10" x14ac:dyDescent="0.55000000000000004">
      <c r="A59" s="105"/>
      <c r="B59" s="361" t="s">
        <v>674</v>
      </c>
      <c r="C59" s="362"/>
      <c r="D59" s="261">
        <v>0</v>
      </c>
      <c r="E59" s="261"/>
      <c r="F59" s="261"/>
      <c r="G59" s="264">
        <v>0</v>
      </c>
      <c r="H59" s="265"/>
    </row>
    <row r="60" spans="1:10" x14ac:dyDescent="0.55000000000000004">
      <c r="A60" s="105"/>
      <c r="B60" s="361" t="s">
        <v>675</v>
      </c>
      <c r="C60" s="362"/>
      <c r="D60" s="261">
        <v>0</v>
      </c>
      <c r="E60" s="261"/>
      <c r="F60" s="261"/>
      <c r="G60" s="264">
        <v>0</v>
      </c>
      <c r="H60" s="265"/>
    </row>
    <row r="61" spans="1:10" x14ac:dyDescent="0.55000000000000004">
      <c r="A61" s="105"/>
      <c r="B61" s="361" t="s">
        <v>676</v>
      </c>
      <c r="C61" s="362"/>
      <c r="D61" s="261">
        <v>0</v>
      </c>
      <c r="E61" s="261"/>
      <c r="F61" s="261"/>
      <c r="G61" s="264">
        <v>0</v>
      </c>
      <c r="H61" s="265"/>
    </row>
    <row r="62" spans="1:10" x14ac:dyDescent="0.55000000000000004">
      <c r="A62" s="105"/>
      <c r="B62" s="361" t="s">
        <v>677</v>
      </c>
      <c r="C62" s="362"/>
      <c r="D62" s="261">
        <v>437</v>
      </c>
      <c r="E62" s="261"/>
      <c r="F62" s="261"/>
      <c r="G62" s="264">
        <v>0</v>
      </c>
      <c r="H62" s="265"/>
    </row>
    <row r="63" spans="1:10" x14ac:dyDescent="0.55000000000000004">
      <c r="A63" s="105"/>
      <c r="B63" s="417" t="s">
        <v>678</v>
      </c>
      <c r="C63" s="418"/>
      <c r="D63" s="261">
        <v>5066</v>
      </c>
      <c r="E63" s="261"/>
      <c r="F63" s="261"/>
      <c r="G63" s="264">
        <v>0</v>
      </c>
      <c r="H63" s="265"/>
    </row>
    <row r="64" spans="1:10" x14ac:dyDescent="0.55000000000000004">
      <c r="A64" s="105"/>
      <c r="B64" s="412" t="s">
        <v>153</v>
      </c>
      <c r="C64" s="414"/>
      <c r="D64" s="261"/>
      <c r="E64" s="261"/>
      <c r="F64" s="261"/>
      <c r="G64" s="264"/>
      <c r="H64" s="265"/>
    </row>
    <row r="65" spans="1:10" x14ac:dyDescent="0.55000000000000004">
      <c r="A65" s="105"/>
      <c r="B65" s="409"/>
      <c r="C65" s="409"/>
      <c r="D65" s="261"/>
      <c r="E65" s="261"/>
      <c r="F65" s="261"/>
      <c r="G65" s="264"/>
      <c r="H65" s="265"/>
    </row>
    <row r="66" spans="1:10" x14ac:dyDescent="0.55000000000000004">
      <c r="A66" s="105"/>
      <c r="B66" s="142"/>
      <c r="C66" s="119"/>
      <c r="D66" s="143">
        <f>SUM(D43:D65)</f>
        <v>1055869.8</v>
      </c>
      <c r="E66" s="144">
        <f>SUM(E43:E65)</f>
        <v>0</v>
      </c>
      <c r="F66" s="144">
        <f>SUM(F43:F65)</f>
        <v>0</v>
      </c>
      <c r="G66" s="143">
        <f>SUM(G43:G65)</f>
        <v>1102</v>
      </c>
      <c r="H66" s="145">
        <f>SUM(H43:H65)</f>
        <v>0</v>
      </c>
    </row>
    <row r="67" spans="1:10" x14ac:dyDescent="0.55000000000000004">
      <c r="A67" s="73" t="s">
        <v>131</v>
      </c>
      <c r="B67" s="49" t="s">
        <v>297</v>
      </c>
      <c r="C67" s="119"/>
      <c r="D67" s="146"/>
      <c r="E67" s="146"/>
      <c r="F67" s="146"/>
      <c r="G67" s="140"/>
      <c r="H67" s="141"/>
    </row>
    <row r="68" spans="1:10" x14ac:dyDescent="0.55000000000000004">
      <c r="A68" s="105"/>
      <c r="C68" s="43" t="s">
        <v>283</v>
      </c>
      <c r="D68" s="143">
        <f>D66</f>
        <v>1055869.8</v>
      </c>
      <c r="E68" s="144">
        <f t="shared" ref="E68:H68" si="0">E66</f>
        <v>0</v>
      </c>
      <c r="F68" s="144">
        <f t="shared" si="0"/>
        <v>0</v>
      </c>
      <c r="G68" s="143">
        <f t="shared" si="0"/>
        <v>1102</v>
      </c>
      <c r="H68" s="149">
        <f t="shared" si="0"/>
        <v>0</v>
      </c>
    </row>
    <row r="69" spans="1:10" x14ac:dyDescent="0.55000000000000004">
      <c r="A69" s="105"/>
      <c r="C69" s="43" t="s">
        <v>284</v>
      </c>
      <c r="E69" s="299">
        <f>E68/D68</f>
        <v>0</v>
      </c>
      <c r="F69" s="299">
        <f>F68/D68</f>
        <v>0</v>
      </c>
      <c r="G69" s="299">
        <f>G68/D68</f>
        <v>1.0436892882057995E-3</v>
      </c>
      <c r="H69" s="300">
        <f>H68/D68</f>
        <v>0</v>
      </c>
    </row>
    <row r="70" spans="1:10" x14ac:dyDescent="0.55000000000000004">
      <c r="A70" s="105"/>
      <c r="C70" s="43" t="s">
        <v>298</v>
      </c>
      <c r="E70" s="91" t="str">
        <f>IF(E69&gt;=(2/3),"Yes","No")</f>
        <v>No</v>
      </c>
      <c r="F70" s="91" t="str">
        <f>IF(F69&gt;=(2/3),"Yes","No")</f>
        <v>No</v>
      </c>
      <c r="G70" s="91" t="str">
        <f>IF(G69&gt;=(2/3),"Yes","No")</f>
        <v>No</v>
      </c>
      <c r="H70" s="150" t="str">
        <f>IF(H69&gt;=(2/3),"Yes","No")</f>
        <v>No</v>
      </c>
    </row>
    <row r="71" spans="1:10" x14ac:dyDescent="0.55000000000000004">
      <c r="A71" s="105"/>
      <c r="B71" s="83"/>
      <c r="C71" s="83"/>
      <c r="D71" s="83"/>
      <c r="E71" s="151" t="str">
        <f>IF(E70="No", "Note A", "Note B")</f>
        <v>Note A</v>
      </c>
      <c r="F71" s="151" t="str">
        <f>IF(F70="No", "Note A", "Note B")</f>
        <v>Note A</v>
      </c>
      <c r="G71" s="151" t="str">
        <f>IF(G70="No", "Note A", "Note B")</f>
        <v>Note A</v>
      </c>
      <c r="H71" s="152" t="str">
        <f>IF(H70="No", "Note A", "Note B")</f>
        <v>Note A</v>
      </c>
    </row>
    <row r="72" spans="1:10" x14ac:dyDescent="0.55000000000000004">
      <c r="A72" s="136" t="s">
        <v>462</v>
      </c>
      <c r="D72" s="153"/>
      <c r="E72" s="153"/>
      <c r="F72" s="153"/>
      <c r="G72" s="153"/>
      <c r="H72" s="75"/>
    </row>
    <row r="73" spans="1:10" x14ac:dyDescent="0.55000000000000004">
      <c r="A73" s="105"/>
      <c r="B73" s="87" t="s">
        <v>287</v>
      </c>
      <c r="C73" s="79"/>
      <c r="D73" s="79"/>
      <c r="E73" s="79"/>
      <c r="F73" s="79"/>
      <c r="G73" s="79"/>
      <c r="H73" s="80"/>
      <c r="J73" s="138"/>
    </row>
    <row r="74" spans="1:10" x14ac:dyDescent="0.55000000000000004">
      <c r="A74" s="105"/>
      <c r="B74" s="409"/>
      <c r="C74" s="409"/>
      <c r="D74" s="260"/>
      <c r="E74" s="261"/>
      <c r="F74" s="261"/>
      <c r="G74" s="262"/>
      <c r="H74" s="263"/>
      <c r="J74" s="131"/>
    </row>
    <row r="75" spans="1:10" x14ac:dyDescent="0.55000000000000004">
      <c r="A75" s="105"/>
      <c r="B75" s="417"/>
      <c r="C75" s="418"/>
      <c r="D75" s="260"/>
      <c r="E75" s="261"/>
      <c r="F75" s="261"/>
      <c r="G75" s="262"/>
      <c r="H75" s="263"/>
      <c r="J75" s="131"/>
    </row>
    <row r="76" spans="1:10" x14ac:dyDescent="0.55000000000000004">
      <c r="A76" s="105"/>
      <c r="B76" s="417"/>
      <c r="C76" s="418"/>
      <c r="D76" s="260"/>
      <c r="E76" s="261"/>
      <c r="F76" s="261"/>
      <c r="G76" s="262"/>
      <c r="H76" s="263"/>
      <c r="J76" s="131"/>
    </row>
    <row r="77" spans="1:10" x14ac:dyDescent="0.55000000000000004">
      <c r="A77" s="105"/>
      <c r="B77" s="417"/>
      <c r="C77" s="418"/>
      <c r="D77" s="260"/>
      <c r="E77" s="261"/>
      <c r="F77" s="261"/>
      <c r="G77" s="262"/>
      <c r="H77" s="263"/>
      <c r="J77" s="131"/>
    </row>
    <row r="78" spans="1:10" x14ac:dyDescent="0.55000000000000004">
      <c r="A78" s="105"/>
      <c r="B78" s="412" t="s">
        <v>153</v>
      </c>
      <c r="C78" s="414"/>
      <c r="D78" s="260"/>
      <c r="E78" s="261"/>
      <c r="F78" s="261"/>
      <c r="G78" s="262"/>
      <c r="H78" s="263"/>
      <c r="J78" s="131"/>
    </row>
    <row r="79" spans="1:10" x14ac:dyDescent="0.55000000000000004">
      <c r="A79" s="105"/>
      <c r="B79" s="409"/>
      <c r="C79" s="409"/>
      <c r="D79" s="261"/>
      <c r="E79" s="261"/>
      <c r="F79" s="261"/>
      <c r="G79" s="264"/>
      <c r="H79" s="265"/>
    </row>
    <row r="80" spans="1:10" x14ac:dyDescent="0.55000000000000004">
      <c r="A80" s="105"/>
      <c r="B80" s="87" t="s">
        <v>288</v>
      </c>
      <c r="C80" s="112"/>
      <c r="D80" s="139"/>
      <c r="E80" s="139"/>
      <c r="F80" s="139"/>
      <c r="G80" s="140"/>
      <c r="H80" s="141"/>
    </row>
    <row r="81" spans="1:10" x14ac:dyDescent="0.55000000000000004">
      <c r="A81" s="105"/>
      <c r="B81" s="409"/>
      <c r="C81" s="409"/>
      <c r="D81" s="261"/>
      <c r="E81" s="261"/>
      <c r="F81" s="261"/>
      <c r="G81" s="264"/>
      <c r="H81" s="265"/>
    </row>
    <row r="82" spans="1:10" x14ac:dyDescent="0.55000000000000004">
      <c r="A82" s="105"/>
      <c r="B82" s="417"/>
      <c r="C82" s="418"/>
      <c r="D82" s="261"/>
      <c r="E82" s="261"/>
      <c r="F82" s="261"/>
      <c r="G82" s="264"/>
      <c r="H82" s="265"/>
    </row>
    <row r="83" spans="1:10" x14ac:dyDescent="0.55000000000000004">
      <c r="A83" s="105"/>
      <c r="B83" s="417"/>
      <c r="C83" s="418"/>
      <c r="D83" s="261"/>
      <c r="E83" s="261"/>
      <c r="F83" s="261"/>
      <c r="G83" s="264"/>
      <c r="H83" s="265"/>
    </row>
    <row r="84" spans="1:10" x14ac:dyDescent="0.55000000000000004">
      <c r="A84" s="105"/>
      <c r="B84" s="417"/>
      <c r="C84" s="418"/>
      <c r="D84" s="261"/>
      <c r="E84" s="261"/>
      <c r="F84" s="261"/>
      <c r="G84" s="264"/>
      <c r="H84" s="265"/>
    </row>
    <row r="85" spans="1:10" x14ac:dyDescent="0.55000000000000004">
      <c r="A85" s="105"/>
      <c r="B85" s="412" t="s">
        <v>153</v>
      </c>
      <c r="C85" s="414"/>
      <c r="D85" s="261"/>
      <c r="E85" s="261"/>
      <c r="F85" s="261"/>
      <c r="G85" s="264"/>
      <c r="H85" s="265"/>
    </row>
    <row r="86" spans="1:10" x14ac:dyDescent="0.55000000000000004">
      <c r="A86" s="105"/>
      <c r="B86" s="409"/>
      <c r="C86" s="409"/>
      <c r="D86" s="261"/>
      <c r="E86" s="261"/>
      <c r="F86" s="261"/>
      <c r="G86" s="264"/>
      <c r="H86" s="265"/>
    </row>
    <row r="87" spans="1:10" x14ac:dyDescent="0.55000000000000004">
      <c r="A87" s="105"/>
      <c r="B87" s="142"/>
      <c r="C87" s="119"/>
      <c r="D87" s="143">
        <f>SUM(D74:D86)</f>
        <v>0</v>
      </c>
      <c r="E87" s="144">
        <f>SUM(E74:E86)</f>
        <v>0</v>
      </c>
      <c r="F87" s="144">
        <f>SUM(F74:F86)</f>
        <v>0</v>
      </c>
      <c r="G87" s="143">
        <f>SUM(G74:G86)</f>
        <v>0</v>
      </c>
      <c r="H87" s="145">
        <f>SUM(H74:H86)</f>
        <v>0</v>
      </c>
    </row>
    <row r="88" spans="1:10" x14ac:dyDescent="0.55000000000000004">
      <c r="A88" s="73" t="s">
        <v>131</v>
      </c>
      <c r="B88" s="49" t="s">
        <v>297</v>
      </c>
      <c r="C88" s="119"/>
      <c r="D88" s="146"/>
      <c r="E88" s="146"/>
      <c r="F88" s="146"/>
      <c r="G88" s="140"/>
      <c r="H88" s="141"/>
    </row>
    <row r="89" spans="1:10" x14ac:dyDescent="0.55000000000000004">
      <c r="A89" s="105"/>
      <c r="C89" s="43" t="s">
        <v>283</v>
      </c>
      <c r="D89" s="143">
        <f>D87</f>
        <v>0</v>
      </c>
      <c r="E89" s="144">
        <f t="shared" ref="E89:H89" si="1">E87</f>
        <v>0</v>
      </c>
      <c r="F89" s="144">
        <f t="shared" si="1"/>
        <v>0</v>
      </c>
      <c r="G89" s="143">
        <f t="shared" si="1"/>
        <v>0</v>
      </c>
      <c r="H89" s="149">
        <f t="shared" si="1"/>
        <v>0</v>
      </c>
    </row>
    <row r="90" spans="1:10" x14ac:dyDescent="0.55000000000000004">
      <c r="A90" s="105"/>
      <c r="C90" s="43" t="s">
        <v>284</v>
      </c>
      <c r="E90" s="299" t="e">
        <f>E89/D89</f>
        <v>#DIV/0!</v>
      </c>
      <c r="F90" s="299" t="e">
        <f>F89/D89</f>
        <v>#DIV/0!</v>
      </c>
      <c r="G90" s="299" t="e">
        <f>G89/D89</f>
        <v>#DIV/0!</v>
      </c>
      <c r="H90" s="300" t="e">
        <f>H89/D89</f>
        <v>#DIV/0!</v>
      </c>
    </row>
    <row r="91" spans="1:10" x14ac:dyDescent="0.55000000000000004">
      <c r="A91" s="105"/>
      <c r="C91" s="43" t="s">
        <v>298</v>
      </c>
      <c r="E91" s="91" t="e">
        <f>IF(E90&gt;=(2/3),"Yes","No")</f>
        <v>#DIV/0!</v>
      </c>
      <c r="F91" s="91" t="e">
        <f>IF(F90&gt;=(2/3),"Yes","No")</f>
        <v>#DIV/0!</v>
      </c>
      <c r="G91" s="91" t="e">
        <f>IF(G90&gt;=(2/3),"Yes","No")</f>
        <v>#DIV/0!</v>
      </c>
      <c r="H91" s="150" t="e">
        <f>IF(H90&gt;=(2/3),"Yes","No")</f>
        <v>#DIV/0!</v>
      </c>
    </row>
    <row r="92" spans="1:10" x14ac:dyDescent="0.55000000000000004">
      <c r="A92" s="105"/>
      <c r="B92" s="83"/>
      <c r="C92" s="83"/>
      <c r="D92" s="83"/>
      <c r="E92" s="151" t="e">
        <f>IF(E91="No", "Note A", "Note B")</f>
        <v>#DIV/0!</v>
      </c>
      <c r="F92" s="151" t="e">
        <f>IF(F91="No", "Note A", "Note B")</f>
        <v>#DIV/0!</v>
      </c>
      <c r="G92" s="151" t="e">
        <f>IF(G91="No", "Note A", "Note B")</f>
        <v>#DIV/0!</v>
      </c>
      <c r="H92" s="152" t="e">
        <f>IF(H91="No", "Note A", "Note B")</f>
        <v>#DIV/0!</v>
      </c>
    </row>
    <row r="93" spans="1:10" x14ac:dyDescent="0.55000000000000004">
      <c r="A93" s="136" t="s">
        <v>463</v>
      </c>
      <c r="D93" s="153"/>
      <c r="E93" s="153"/>
      <c r="F93" s="153"/>
      <c r="G93" s="153"/>
      <c r="H93" s="75"/>
    </row>
    <row r="94" spans="1:10" x14ac:dyDescent="0.55000000000000004">
      <c r="A94" s="105"/>
      <c r="B94" s="87" t="s">
        <v>287</v>
      </c>
      <c r="C94" s="79"/>
      <c r="D94" s="79"/>
      <c r="E94" s="79"/>
      <c r="F94" s="79"/>
      <c r="G94" s="79"/>
      <c r="H94" s="80"/>
    </row>
    <row r="95" spans="1:10" x14ac:dyDescent="0.55000000000000004">
      <c r="A95" s="105"/>
      <c r="B95" s="409"/>
      <c r="C95" s="409"/>
      <c r="D95" s="260"/>
      <c r="E95" s="261"/>
      <c r="F95" s="261"/>
      <c r="G95" s="262"/>
      <c r="H95" s="263"/>
      <c r="J95" s="138"/>
    </row>
    <row r="96" spans="1:10" x14ac:dyDescent="0.55000000000000004">
      <c r="A96" s="105"/>
      <c r="B96" s="417"/>
      <c r="C96" s="418"/>
      <c r="D96" s="260"/>
      <c r="E96" s="261"/>
      <c r="F96" s="261"/>
      <c r="G96" s="262"/>
      <c r="H96" s="263"/>
      <c r="J96" s="138"/>
    </row>
    <row r="97" spans="1:10" x14ac:dyDescent="0.55000000000000004">
      <c r="A97" s="105"/>
      <c r="B97" s="417"/>
      <c r="C97" s="418"/>
      <c r="D97" s="260"/>
      <c r="E97" s="261"/>
      <c r="F97" s="261"/>
      <c r="G97" s="262"/>
      <c r="H97" s="263"/>
      <c r="J97" s="138"/>
    </row>
    <row r="98" spans="1:10" x14ac:dyDescent="0.55000000000000004">
      <c r="A98" s="105"/>
      <c r="B98" s="417"/>
      <c r="C98" s="418"/>
      <c r="D98" s="260"/>
      <c r="E98" s="261"/>
      <c r="F98" s="261"/>
      <c r="G98" s="262"/>
      <c r="H98" s="263"/>
      <c r="J98" s="138"/>
    </row>
    <row r="99" spans="1:10" x14ac:dyDescent="0.55000000000000004">
      <c r="A99" s="105"/>
      <c r="B99" s="412" t="s">
        <v>153</v>
      </c>
      <c r="C99" s="414"/>
      <c r="D99" s="260"/>
      <c r="E99" s="261"/>
      <c r="F99" s="261"/>
      <c r="G99" s="262"/>
      <c r="H99" s="263"/>
      <c r="J99" s="138"/>
    </row>
    <row r="100" spans="1:10" x14ac:dyDescent="0.55000000000000004">
      <c r="A100" s="105"/>
      <c r="B100" s="409"/>
      <c r="C100" s="409"/>
      <c r="D100" s="261"/>
      <c r="E100" s="261"/>
      <c r="F100" s="261"/>
      <c r="G100" s="264"/>
      <c r="H100" s="265"/>
    </row>
    <row r="101" spans="1:10" x14ac:dyDescent="0.55000000000000004">
      <c r="A101" s="105"/>
      <c r="B101" s="87" t="s">
        <v>288</v>
      </c>
      <c r="C101" s="112"/>
      <c r="D101" s="139"/>
      <c r="E101" s="139"/>
      <c r="F101" s="139"/>
      <c r="G101" s="140"/>
      <c r="H101" s="141"/>
    </row>
    <row r="102" spans="1:10" x14ac:dyDescent="0.55000000000000004">
      <c r="A102" s="105"/>
      <c r="B102" s="409"/>
      <c r="C102" s="409"/>
      <c r="D102" s="261"/>
      <c r="E102" s="261"/>
      <c r="F102" s="261"/>
      <c r="G102" s="264"/>
      <c r="H102" s="265"/>
    </row>
    <row r="103" spans="1:10" x14ac:dyDescent="0.55000000000000004">
      <c r="A103" s="105"/>
      <c r="B103" s="417"/>
      <c r="C103" s="418"/>
      <c r="D103" s="261"/>
      <c r="E103" s="261"/>
      <c r="F103" s="261"/>
      <c r="G103" s="264"/>
      <c r="H103" s="265"/>
    </row>
    <row r="104" spans="1:10" x14ac:dyDescent="0.55000000000000004">
      <c r="A104" s="105"/>
      <c r="B104" s="417"/>
      <c r="C104" s="418"/>
      <c r="D104" s="261"/>
      <c r="E104" s="261"/>
      <c r="F104" s="261"/>
      <c r="G104" s="264"/>
      <c r="H104" s="265"/>
    </row>
    <row r="105" spans="1:10" x14ac:dyDescent="0.55000000000000004">
      <c r="A105" s="105"/>
      <c r="B105" s="417"/>
      <c r="C105" s="418"/>
      <c r="D105" s="261"/>
      <c r="E105" s="261"/>
      <c r="F105" s="261"/>
      <c r="G105" s="264"/>
      <c r="H105" s="265"/>
    </row>
    <row r="106" spans="1:10" x14ac:dyDescent="0.55000000000000004">
      <c r="A106" s="105"/>
      <c r="B106" s="412" t="s">
        <v>153</v>
      </c>
      <c r="C106" s="414"/>
      <c r="D106" s="261"/>
      <c r="E106" s="261"/>
      <c r="F106" s="261"/>
      <c r="G106" s="264"/>
      <c r="H106" s="265"/>
    </row>
    <row r="107" spans="1:10" x14ac:dyDescent="0.55000000000000004">
      <c r="A107" s="105"/>
      <c r="B107" s="409"/>
      <c r="C107" s="409"/>
      <c r="D107" s="261"/>
      <c r="E107" s="261"/>
      <c r="F107" s="261"/>
      <c r="G107" s="264"/>
      <c r="H107" s="265"/>
    </row>
    <row r="108" spans="1:10" x14ac:dyDescent="0.55000000000000004">
      <c r="A108" s="105"/>
      <c r="B108" s="142"/>
      <c r="C108" s="119"/>
      <c r="D108" s="143">
        <f>SUM(D95:D107)</f>
        <v>0</v>
      </c>
      <c r="E108" s="144">
        <f>SUM(E95:E107)</f>
        <v>0</v>
      </c>
      <c r="F108" s="144">
        <f>SUM(F95:F107)</f>
        <v>0</v>
      </c>
      <c r="G108" s="143">
        <f>SUM(G95:G107)</f>
        <v>0</v>
      </c>
      <c r="H108" s="145">
        <f>SUM(H95:H107)</f>
        <v>0</v>
      </c>
    </row>
    <row r="109" spans="1:10" x14ac:dyDescent="0.55000000000000004">
      <c r="A109" s="73" t="s">
        <v>131</v>
      </c>
      <c r="B109" s="49" t="s">
        <v>297</v>
      </c>
      <c r="C109" s="119"/>
      <c r="D109" s="146"/>
      <c r="E109" s="146"/>
      <c r="F109" s="146"/>
      <c r="G109" s="140"/>
      <c r="H109" s="141"/>
    </row>
    <row r="110" spans="1:10" x14ac:dyDescent="0.55000000000000004">
      <c r="A110" s="105"/>
      <c r="C110" s="43" t="s">
        <v>283</v>
      </c>
      <c r="D110" s="143">
        <f>D108</f>
        <v>0</v>
      </c>
      <c r="E110" s="144">
        <f t="shared" ref="E110:H110" si="2">E108</f>
        <v>0</v>
      </c>
      <c r="F110" s="144">
        <f t="shared" si="2"/>
        <v>0</v>
      </c>
      <c r="G110" s="143">
        <f t="shared" si="2"/>
        <v>0</v>
      </c>
      <c r="H110" s="149">
        <f t="shared" si="2"/>
        <v>0</v>
      </c>
    </row>
    <row r="111" spans="1:10" x14ac:dyDescent="0.55000000000000004">
      <c r="A111" s="105"/>
      <c r="C111" s="43" t="s">
        <v>284</v>
      </c>
      <c r="E111" s="299" t="e">
        <f>E110/D110</f>
        <v>#DIV/0!</v>
      </c>
      <c r="F111" s="299" t="e">
        <f>F110/D110</f>
        <v>#DIV/0!</v>
      </c>
      <c r="G111" s="299" t="e">
        <f>G110/D110</f>
        <v>#DIV/0!</v>
      </c>
      <c r="H111" s="300" t="e">
        <f>H110/D110</f>
        <v>#DIV/0!</v>
      </c>
    </row>
    <row r="112" spans="1:10" x14ac:dyDescent="0.55000000000000004">
      <c r="A112" s="105"/>
      <c r="C112" s="43" t="s">
        <v>298</v>
      </c>
      <c r="E112" s="91" t="e">
        <f>IF(E111&gt;=(2/3),"Yes","No")</f>
        <v>#DIV/0!</v>
      </c>
      <c r="F112" s="91" t="e">
        <f>IF(F111&gt;=(2/3),"Yes","No")</f>
        <v>#DIV/0!</v>
      </c>
      <c r="G112" s="91" t="e">
        <f>IF(G111&gt;=(2/3),"Yes","No")</f>
        <v>#DIV/0!</v>
      </c>
      <c r="H112" s="150" t="e">
        <f>IF(H111&gt;=(2/3),"Yes","No")</f>
        <v>#DIV/0!</v>
      </c>
    </row>
    <row r="113" spans="1:10" x14ac:dyDescent="0.55000000000000004">
      <c r="A113" s="105"/>
      <c r="B113" s="83"/>
      <c r="C113" s="83"/>
      <c r="D113" s="83"/>
      <c r="E113" s="151" t="e">
        <f>IF(E112="No", "Note A", "Note B")</f>
        <v>#DIV/0!</v>
      </c>
      <c r="F113" s="151" t="e">
        <f>IF(F112="No", "Note A", "Note B")</f>
        <v>#DIV/0!</v>
      </c>
      <c r="G113" s="151" t="e">
        <f>IF(G112="No", "Note A", "Note B")</f>
        <v>#DIV/0!</v>
      </c>
      <c r="H113" s="152" t="e">
        <f>IF(H112="No", "Note A", "Note B")</f>
        <v>#DIV/0!</v>
      </c>
    </row>
    <row r="114" spans="1:10" x14ac:dyDescent="0.55000000000000004">
      <c r="A114" s="136" t="s">
        <v>464</v>
      </c>
      <c r="D114" s="153"/>
      <c r="E114" s="153"/>
      <c r="F114" s="153"/>
      <c r="G114" s="153"/>
      <c r="H114" s="75"/>
    </row>
    <row r="115" spans="1:10" x14ac:dyDescent="0.55000000000000004">
      <c r="A115" s="105"/>
      <c r="B115" s="87" t="s">
        <v>287</v>
      </c>
      <c r="C115" s="79"/>
      <c r="D115" s="79"/>
      <c r="E115" s="79"/>
      <c r="F115" s="79"/>
      <c r="G115" s="79"/>
      <c r="H115" s="80"/>
    </row>
    <row r="116" spans="1:10" x14ac:dyDescent="0.55000000000000004">
      <c r="A116" s="105"/>
      <c r="B116" s="409"/>
      <c r="C116" s="409"/>
      <c r="D116" s="260"/>
      <c r="E116" s="261"/>
      <c r="F116" s="261"/>
      <c r="G116" s="262"/>
      <c r="H116" s="263"/>
      <c r="J116" s="138"/>
    </row>
    <row r="117" spans="1:10" x14ac:dyDescent="0.55000000000000004">
      <c r="A117" s="105"/>
      <c r="B117" s="417"/>
      <c r="C117" s="418"/>
      <c r="D117" s="260"/>
      <c r="E117" s="261"/>
      <c r="F117" s="261"/>
      <c r="G117" s="262"/>
      <c r="H117" s="263"/>
      <c r="J117" s="138"/>
    </row>
    <row r="118" spans="1:10" x14ac:dyDescent="0.55000000000000004">
      <c r="A118" s="105"/>
      <c r="B118" s="417"/>
      <c r="C118" s="418"/>
      <c r="D118" s="260"/>
      <c r="E118" s="261"/>
      <c r="F118" s="261"/>
      <c r="G118" s="262"/>
      <c r="H118" s="263"/>
      <c r="J118" s="138"/>
    </row>
    <row r="119" spans="1:10" x14ac:dyDescent="0.55000000000000004">
      <c r="A119" s="105"/>
      <c r="B119" s="417"/>
      <c r="C119" s="418"/>
      <c r="D119" s="260"/>
      <c r="E119" s="261"/>
      <c r="F119" s="261"/>
      <c r="G119" s="262"/>
      <c r="H119" s="263"/>
      <c r="J119" s="138"/>
    </row>
    <row r="120" spans="1:10" x14ac:dyDescent="0.55000000000000004">
      <c r="A120" s="105"/>
      <c r="B120" s="412" t="s">
        <v>153</v>
      </c>
      <c r="C120" s="414"/>
      <c r="D120" s="260"/>
      <c r="E120" s="261"/>
      <c r="F120" s="261"/>
      <c r="G120" s="262"/>
      <c r="H120" s="263"/>
      <c r="J120" s="138"/>
    </row>
    <row r="121" spans="1:10" x14ac:dyDescent="0.55000000000000004">
      <c r="A121" s="105"/>
      <c r="B121" s="409"/>
      <c r="C121" s="409"/>
      <c r="D121" s="261"/>
      <c r="E121" s="261"/>
      <c r="F121" s="261"/>
      <c r="G121" s="264"/>
      <c r="H121" s="265"/>
    </row>
    <row r="122" spans="1:10" x14ac:dyDescent="0.55000000000000004">
      <c r="A122" s="105"/>
      <c r="B122" s="87" t="s">
        <v>288</v>
      </c>
      <c r="C122" s="112"/>
      <c r="D122" s="139"/>
      <c r="E122" s="139"/>
      <c r="F122" s="139"/>
      <c r="G122" s="140"/>
      <c r="H122" s="141"/>
    </row>
    <row r="123" spans="1:10" x14ac:dyDescent="0.55000000000000004">
      <c r="A123" s="105"/>
      <c r="B123" s="409"/>
      <c r="C123" s="409"/>
      <c r="D123" s="261"/>
      <c r="E123" s="261"/>
      <c r="F123" s="261"/>
      <c r="G123" s="264"/>
      <c r="H123" s="265"/>
    </row>
    <row r="124" spans="1:10" x14ac:dyDescent="0.55000000000000004">
      <c r="A124" s="105"/>
      <c r="B124" s="417"/>
      <c r="C124" s="418"/>
      <c r="D124" s="261"/>
      <c r="E124" s="261"/>
      <c r="F124" s="261"/>
      <c r="G124" s="264"/>
      <c r="H124" s="265"/>
    </row>
    <row r="125" spans="1:10" x14ac:dyDescent="0.55000000000000004">
      <c r="A125" s="105"/>
      <c r="B125" s="417"/>
      <c r="C125" s="418"/>
      <c r="D125" s="261"/>
      <c r="E125" s="261"/>
      <c r="F125" s="261"/>
      <c r="G125" s="264"/>
      <c r="H125" s="265"/>
    </row>
    <row r="126" spans="1:10" x14ac:dyDescent="0.55000000000000004">
      <c r="A126" s="105"/>
      <c r="B126" s="417"/>
      <c r="C126" s="418"/>
      <c r="D126" s="261"/>
      <c r="E126" s="261"/>
      <c r="F126" s="261"/>
      <c r="G126" s="264"/>
      <c r="H126" s="265"/>
    </row>
    <row r="127" spans="1:10" x14ac:dyDescent="0.55000000000000004">
      <c r="A127" s="105"/>
      <c r="B127" s="412" t="s">
        <v>153</v>
      </c>
      <c r="C127" s="414"/>
      <c r="D127" s="261"/>
      <c r="E127" s="261"/>
      <c r="F127" s="261"/>
      <c r="G127" s="264"/>
      <c r="H127" s="265"/>
    </row>
    <row r="128" spans="1:10" x14ac:dyDescent="0.55000000000000004">
      <c r="A128" s="105"/>
      <c r="B128" s="409"/>
      <c r="C128" s="409"/>
      <c r="D128" s="261"/>
      <c r="E128" s="261"/>
      <c r="F128" s="261"/>
      <c r="G128" s="264"/>
      <c r="H128" s="265"/>
    </row>
    <row r="129" spans="1:8" x14ac:dyDescent="0.55000000000000004">
      <c r="A129" s="105"/>
      <c r="B129" s="142"/>
      <c r="C129" s="119"/>
      <c r="D129" s="143">
        <f>SUM(D116:D128)</f>
        <v>0</v>
      </c>
      <c r="E129" s="144">
        <f>SUM(E116:E128)</f>
        <v>0</v>
      </c>
      <c r="F129" s="144">
        <f>SUM(F116:F128)</f>
        <v>0</v>
      </c>
      <c r="G129" s="143">
        <f>SUM(G116:G128)</f>
        <v>0</v>
      </c>
      <c r="H129" s="145">
        <f>SUM(H116:H128)</f>
        <v>0</v>
      </c>
    </row>
    <row r="130" spans="1:8" x14ac:dyDescent="0.55000000000000004">
      <c r="A130" s="73" t="s">
        <v>131</v>
      </c>
      <c r="B130" s="49" t="s">
        <v>297</v>
      </c>
      <c r="C130" s="119"/>
      <c r="D130" s="146"/>
      <c r="E130" s="146"/>
      <c r="F130" s="146"/>
      <c r="G130" s="140"/>
      <c r="H130" s="141"/>
    </row>
    <row r="131" spans="1:8" x14ac:dyDescent="0.55000000000000004">
      <c r="A131" s="105"/>
      <c r="C131" s="43" t="s">
        <v>283</v>
      </c>
      <c r="D131" s="143">
        <f>D129</f>
        <v>0</v>
      </c>
      <c r="E131" s="144">
        <f t="shared" ref="E131:H131" si="3">E129</f>
        <v>0</v>
      </c>
      <c r="F131" s="144">
        <f t="shared" si="3"/>
        <v>0</v>
      </c>
      <c r="G131" s="143">
        <f t="shared" si="3"/>
        <v>0</v>
      </c>
      <c r="H131" s="149">
        <f t="shared" si="3"/>
        <v>0</v>
      </c>
    </row>
    <row r="132" spans="1:8" x14ac:dyDescent="0.55000000000000004">
      <c r="A132" s="105"/>
      <c r="C132" s="43" t="s">
        <v>284</v>
      </c>
      <c r="E132" s="299" t="e">
        <f>E131/D131</f>
        <v>#DIV/0!</v>
      </c>
      <c r="F132" s="299" t="e">
        <f>F131/D131</f>
        <v>#DIV/0!</v>
      </c>
      <c r="G132" s="299" t="e">
        <f>G131/D131</f>
        <v>#DIV/0!</v>
      </c>
      <c r="H132" s="300" t="e">
        <f>H131/D131</f>
        <v>#DIV/0!</v>
      </c>
    </row>
    <row r="133" spans="1:8" x14ac:dyDescent="0.55000000000000004">
      <c r="A133" s="105"/>
      <c r="C133" s="43" t="s">
        <v>298</v>
      </c>
      <c r="E133" s="91" t="e">
        <f>IF(E132&gt;=(2/3),"Yes","No")</f>
        <v>#DIV/0!</v>
      </c>
      <c r="F133" s="91" t="e">
        <f>IF(F132&gt;=(2/3),"Yes","No")</f>
        <v>#DIV/0!</v>
      </c>
      <c r="G133" s="91" t="e">
        <f>IF(G132&gt;=(2/3),"Yes","No")</f>
        <v>#DIV/0!</v>
      </c>
      <c r="H133" s="150" t="e">
        <f>IF(H132&gt;=(2/3),"Yes","No")</f>
        <v>#DIV/0!</v>
      </c>
    </row>
    <row r="134" spans="1:8" x14ac:dyDescent="0.55000000000000004">
      <c r="A134" s="105"/>
      <c r="B134" s="83"/>
      <c r="C134" s="83"/>
      <c r="D134" s="83"/>
      <c r="E134" s="151" t="e">
        <f>IF(E133="No", "Note A", "Note B")</f>
        <v>#DIV/0!</v>
      </c>
      <c r="F134" s="151" t="e">
        <f>IF(F133="No", "Note A", "Note B")</f>
        <v>#DIV/0!</v>
      </c>
      <c r="G134" s="151" t="e">
        <f>IF(G133="No", "Note A", "Note B")</f>
        <v>#DIV/0!</v>
      </c>
      <c r="H134" s="152" t="e">
        <f>IF(H133="No", "Note A", "Note B")</f>
        <v>#DIV/0!</v>
      </c>
    </row>
    <row r="135" spans="1:8" x14ac:dyDescent="0.55000000000000004">
      <c r="A135" s="105"/>
      <c r="D135" s="153"/>
      <c r="E135" s="153"/>
      <c r="F135" s="153"/>
      <c r="G135" s="153"/>
      <c r="H135" s="75"/>
    </row>
    <row r="136" spans="1:8" ht="15" customHeight="1" x14ac:dyDescent="0.55000000000000004">
      <c r="A136" s="105"/>
      <c r="B136" s="154" t="s">
        <v>291</v>
      </c>
      <c r="C136" s="142" t="s">
        <v>317</v>
      </c>
      <c r="D136" s="142"/>
      <c r="E136" s="142"/>
      <c r="F136" s="142"/>
      <c r="G136" s="142"/>
      <c r="H136" s="155"/>
    </row>
    <row r="137" spans="1:8" ht="15" customHeight="1" x14ac:dyDescent="0.55000000000000004">
      <c r="A137" s="105"/>
      <c r="B137" s="154" t="s">
        <v>292</v>
      </c>
      <c r="C137" s="435" t="s">
        <v>351</v>
      </c>
      <c r="D137" s="435"/>
      <c r="E137" s="435"/>
      <c r="F137" s="435"/>
      <c r="G137" s="435"/>
      <c r="H137" s="436"/>
    </row>
    <row r="138" spans="1:8" x14ac:dyDescent="0.55000000000000004">
      <c r="A138" s="105"/>
      <c r="B138" s="156"/>
      <c r="C138" s="435"/>
      <c r="D138" s="435"/>
      <c r="E138" s="435"/>
      <c r="F138" s="435"/>
      <c r="G138" s="435"/>
      <c r="H138" s="436"/>
    </row>
    <row r="139" spans="1:8" x14ac:dyDescent="0.55000000000000004">
      <c r="A139" s="105"/>
      <c r="E139" s="91"/>
      <c r="F139" s="91"/>
      <c r="G139" s="91"/>
      <c r="H139" s="150"/>
    </row>
    <row r="140" spans="1:8" x14ac:dyDescent="0.55000000000000004">
      <c r="A140" s="73" t="s">
        <v>132</v>
      </c>
      <c r="B140" s="49" t="s">
        <v>293</v>
      </c>
      <c r="E140" s="91"/>
      <c r="F140" s="91"/>
      <c r="G140" s="91"/>
      <c r="H140" s="150"/>
    </row>
    <row r="141" spans="1:8" x14ac:dyDescent="0.55000000000000004">
      <c r="A141" s="105"/>
      <c r="B141" s="424" t="s">
        <v>301</v>
      </c>
      <c r="C141" s="424"/>
      <c r="D141" s="424"/>
      <c r="E141" s="424"/>
      <c r="F141" s="424"/>
      <c r="G141" s="424"/>
      <c r="H141" s="425"/>
    </row>
    <row r="142" spans="1:8" x14ac:dyDescent="0.55000000000000004">
      <c r="A142" s="73"/>
      <c r="B142" s="424"/>
      <c r="C142" s="424"/>
      <c r="D142" s="424"/>
      <c r="E142" s="424"/>
      <c r="F142" s="424"/>
      <c r="G142" s="424"/>
      <c r="H142" s="425"/>
    </row>
    <row r="143" spans="1:8" x14ac:dyDescent="0.55000000000000004">
      <c r="A143" s="73"/>
      <c r="B143" s="424"/>
      <c r="C143" s="424"/>
      <c r="D143" s="424"/>
      <c r="E143" s="424"/>
      <c r="F143" s="424"/>
      <c r="G143" s="424"/>
      <c r="H143" s="425"/>
    </row>
    <row r="144" spans="1:8" x14ac:dyDescent="0.55000000000000004">
      <c r="A144" s="73"/>
      <c r="E144" s="91"/>
      <c r="F144" s="91"/>
      <c r="G144" s="91"/>
      <c r="H144" s="150"/>
    </row>
    <row r="145" spans="1:10" x14ac:dyDescent="0.55000000000000004">
      <c r="A145" s="73"/>
      <c r="B145" s="424" t="s">
        <v>334</v>
      </c>
      <c r="C145" s="424"/>
      <c r="D145" s="424"/>
      <c r="E145" s="424"/>
      <c r="F145" s="424"/>
      <c r="G145" s="424"/>
      <c r="H145" s="425"/>
    </row>
    <row r="146" spans="1:10" x14ac:dyDescent="0.55000000000000004">
      <c r="A146" s="73"/>
      <c r="B146" s="424"/>
      <c r="C146" s="424"/>
      <c r="D146" s="424"/>
      <c r="E146" s="424"/>
      <c r="F146" s="424"/>
      <c r="G146" s="424"/>
      <c r="H146" s="425"/>
    </row>
    <row r="147" spans="1:10" x14ac:dyDescent="0.55000000000000004">
      <c r="A147" s="73"/>
      <c r="B147" s="424"/>
      <c r="C147" s="424"/>
      <c r="D147" s="424"/>
      <c r="E147" s="424"/>
      <c r="F147" s="424"/>
      <c r="G147" s="424"/>
      <c r="H147" s="425"/>
    </row>
    <row r="148" spans="1:10" x14ac:dyDescent="0.55000000000000004">
      <c r="A148" s="73"/>
      <c r="B148" s="424"/>
      <c r="C148" s="424"/>
      <c r="D148" s="424"/>
      <c r="E148" s="424"/>
      <c r="F148" s="424"/>
      <c r="G148" s="424"/>
      <c r="H148" s="425"/>
    </row>
    <row r="149" spans="1:10" x14ac:dyDescent="0.55000000000000004">
      <c r="A149" s="73"/>
      <c r="B149" s="424"/>
      <c r="C149" s="424"/>
      <c r="D149" s="424"/>
      <c r="E149" s="424"/>
      <c r="F149" s="424"/>
      <c r="G149" s="424"/>
      <c r="H149" s="425"/>
    </row>
    <row r="150" spans="1:10" x14ac:dyDescent="0.55000000000000004">
      <c r="A150" s="73"/>
      <c r="E150" s="91"/>
      <c r="F150" s="91"/>
      <c r="G150" s="91"/>
      <c r="H150" s="150"/>
    </row>
    <row r="151" spans="1:10" x14ac:dyDescent="0.55000000000000004">
      <c r="A151" s="73"/>
      <c r="B151" s="49" t="s">
        <v>413</v>
      </c>
      <c r="D151" s="410" t="s">
        <v>669</v>
      </c>
      <c r="E151" s="410"/>
      <c r="F151" s="410"/>
      <c r="G151" s="410"/>
      <c r="H151" s="411"/>
      <c r="J151" s="131"/>
    </row>
    <row r="152" spans="1:10" x14ac:dyDescent="0.55000000000000004">
      <c r="A152" s="73"/>
      <c r="D152" s="77"/>
      <c r="E152" s="157"/>
      <c r="F152" s="157"/>
      <c r="G152" s="157"/>
      <c r="H152" s="158"/>
    </row>
    <row r="153" spans="1:10" x14ac:dyDescent="0.55000000000000004">
      <c r="A153" s="73"/>
      <c r="D153" s="77" t="s">
        <v>302</v>
      </c>
      <c r="E153" s="157" t="s">
        <v>295</v>
      </c>
      <c r="F153" s="157" t="s">
        <v>300</v>
      </c>
      <c r="G153" s="157"/>
      <c r="H153" s="158"/>
    </row>
    <row r="154" spans="1:10" x14ac:dyDescent="0.55000000000000004">
      <c r="A154" s="73"/>
      <c r="B154" s="159" t="s">
        <v>294</v>
      </c>
      <c r="C154" s="83"/>
      <c r="D154" s="160" t="s">
        <v>303</v>
      </c>
      <c r="E154" s="161" t="s">
        <v>296</v>
      </c>
      <c r="F154" s="161" t="s">
        <v>299</v>
      </c>
      <c r="G154" s="439" t="s">
        <v>304</v>
      </c>
      <c r="H154" s="440"/>
    </row>
    <row r="155" spans="1:10" x14ac:dyDescent="0.55000000000000004">
      <c r="A155" s="73"/>
      <c r="B155" s="43" t="s">
        <v>492</v>
      </c>
      <c r="C155" s="43" t="s">
        <v>350</v>
      </c>
      <c r="E155" s="91"/>
      <c r="G155" s="91"/>
      <c r="H155" s="150"/>
    </row>
    <row r="156" spans="1:10" x14ac:dyDescent="0.55000000000000004">
      <c r="A156" s="73"/>
      <c r="C156" s="162" t="str">
        <f>IF(E70="Yes", "Complete Analysis", "N/A - Do Not Complete")</f>
        <v>N/A - Do Not Complete</v>
      </c>
      <c r="D156" s="284"/>
      <c r="E156" s="261"/>
      <c r="F156" s="90" t="e">
        <f>E156/E162</f>
        <v>#DIV/0!</v>
      </c>
      <c r="G156" s="433"/>
      <c r="H156" s="434"/>
    </row>
    <row r="157" spans="1:10" x14ac:dyDescent="0.55000000000000004">
      <c r="A157" s="73"/>
      <c r="D157" s="284"/>
      <c r="E157" s="261"/>
      <c r="F157" s="90" t="e">
        <f>E157/E162</f>
        <v>#DIV/0!</v>
      </c>
      <c r="G157" s="433"/>
      <c r="H157" s="434"/>
    </row>
    <row r="158" spans="1:10" x14ac:dyDescent="0.55000000000000004">
      <c r="A158" s="73"/>
      <c r="D158" s="284"/>
      <c r="E158" s="261"/>
      <c r="F158" s="90" t="e">
        <f>E158/E162</f>
        <v>#DIV/0!</v>
      </c>
      <c r="G158" s="433"/>
      <c r="H158" s="434"/>
    </row>
    <row r="159" spans="1:10" x14ac:dyDescent="0.55000000000000004">
      <c r="A159" s="73"/>
      <c r="D159" s="284"/>
      <c r="E159" s="261"/>
      <c r="F159" s="90" t="e">
        <f>E159/E162</f>
        <v>#DIV/0!</v>
      </c>
      <c r="G159" s="433"/>
      <c r="H159" s="434"/>
    </row>
    <row r="160" spans="1:10" x14ac:dyDescent="0.55000000000000004">
      <c r="A160" s="73"/>
      <c r="D160" s="284"/>
      <c r="E160" s="261"/>
      <c r="F160" s="90" t="e">
        <f>E160/E162</f>
        <v>#DIV/0!</v>
      </c>
      <c r="G160" s="433"/>
      <c r="H160" s="434"/>
    </row>
    <row r="161" spans="1:10" x14ac:dyDescent="0.55000000000000004">
      <c r="A161" s="73"/>
      <c r="D161" s="285"/>
      <c r="E161" s="267"/>
      <c r="F161" s="90" t="e">
        <f>E161/E162</f>
        <v>#DIV/0!</v>
      </c>
      <c r="G161" s="437"/>
      <c r="H161" s="438"/>
    </row>
    <row r="162" spans="1:10" x14ac:dyDescent="0.55000000000000004">
      <c r="A162" s="73"/>
      <c r="C162" s="163"/>
      <c r="D162" s="163" t="s">
        <v>352</v>
      </c>
      <c r="E162" s="164">
        <f>SUM(E156:E161)</f>
        <v>0</v>
      </c>
      <c r="F162" s="91"/>
      <c r="G162" s="165" t="s">
        <v>305</v>
      </c>
      <c r="H162" s="288"/>
    </row>
    <row r="163" spans="1:10" x14ac:dyDescent="0.55000000000000004">
      <c r="A163" s="73"/>
      <c r="E163" s="91"/>
      <c r="F163" s="91"/>
      <c r="G163" s="91"/>
      <c r="H163" s="150"/>
    </row>
    <row r="164" spans="1:10" x14ac:dyDescent="0.55000000000000004">
      <c r="A164" s="73"/>
      <c r="B164" s="43" t="s">
        <v>492</v>
      </c>
      <c r="C164" s="43" t="s">
        <v>148</v>
      </c>
      <c r="E164" s="91"/>
      <c r="F164" s="91"/>
      <c r="G164" s="91"/>
      <c r="H164" s="150"/>
    </row>
    <row r="165" spans="1:10" x14ac:dyDescent="0.55000000000000004">
      <c r="A165" s="73"/>
      <c r="C165" s="162" t="str">
        <f>IF(F70="Yes", "Complete Analysis", "N/A - Do Not Complete")</f>
        <v>N/A - Do Not Complete</v>
      </c>
      <c r="D165" s="284"/>
      <c r="E165" s="261"/>
      <c r="F165" s="90" t="e">
        <f>E165/E171</f>
        <v>#DIV/0!</v>
      </c>
      <c r="G165" s="433"/>
      <c r="H165" s="434"/>
    </row>
    <row r="166" spans="1:10" x14ac:dyDescent="0.55000000000000004">
      <c r="A166" s="73"/>
      <c r="D166" s="284"/>
      <c r="E166" s="261"/>
      <c r="F166" s="90" t="e">
        <f>E166/E171</f>
        <v>#DIV/0!</v>
      </c>
      <c r="G166" s="433"/>
      <c r="H166" s="434"/>
    </row>
    <row r="167" spans="1:10" x14ac:dyDescent="0.55000000000000004">
      <c r="A167" s="73"/>
      <c r="D167" s="284"/>
      <c r="E167" s="261"/>
      <c r="F167" s="90" t="e">
        <f>E167/E171</f>
        <v>#DIV/0!</v>
      </c>
      <c r="G167" s="433"/>
      <c r="H167" s="434"/>
    </row>
    <row r="168" spans="1:10" x14ac:dyDescent="0.55000000000000004">
      <c r="A168" s="73"/>
      <c r="D168" s="284"/>
      <c r="E168" s="261"/>
      <c r="F168" s="90" t="e">
        <f>E168/E171</f>
        <v>#DIV/0!</v>
      </c>
      <c r="G168" s="433"/>
      <c r="H168" s="434"/>
    </row>
    <row r="169" spans="1:10" x14ac:dyDescent="0.55000000000000004">
      <c r="A169" s="73"/>
      <c r="D169" s="284"/>
      <c r="E169" s="261"/>
      <c r="F169" s="90" t="e">
        <f>E169/E171</f>
        <v>#DIV/0!</v>
      </c>
      <c r="G169" s="433"/>
      <c r="H169" s="434"/>
    </row>
    <row r="170" spans="1:10" x14ac:dyDescent="0.55000000000000004">
      <c r="A170" s="73"/>
      <c r="D170" s="285"/>
      <c r="E170" s="267"/>
      <c r="F170" s="90" t="e">
        <f>E170/E171</f>
        <v>#DIV/0!</v>
      </c>
      <c r="G170" s="437"/>
      <c r="H170" s="438"/>
    </row>
    <row r="171" spans="1:10" x14ac:dyDescent="0.55000000000000004">
      <c r="A171" s="73"/>
      <c r="D171" s="163" t="s">
        <v>306</v>
      </c>
      <c r="E171" s="164">
        <f>SUM(E165:E170)</f>
        <v>0</v>
      </c>
      <c r="F171" s="91"/>
      <c r="G171" s="165" t="s">
        <v>305</v>
      </c>
      <c r="H171" s="289"/>
    </row>
    <row r="172" spans="1:10" x14ac:dyDescent="0.55000000000000004">
      <c r="A172" s="73"/>
      <c r="D172" s="163"/>
      <c r="E172" s="139"/>
      <c r="F172" s="91"/>
      <c r="G172" s="165"/>
      <c r="H172" s="166"/>
    </row>
    <row r="173" spans="1:10" x14ac:dyDescent="0.55000000000000004">
      <c r="A173" s="105"/>
      <c r="B173" s="43" t="s">
        <v>492</v>
      </c>
      <c r="C173" s="43" t="s">
        <v>493</v>
      </c>
      <c r="E173" s="91"/>
      <c r="F173" s="91"/>
      <c r="G173" s="91"/>
      <c r="H173" s="150"/>
      <c r="I173" s="178"/>
      <c r="J173" s="131"/>
    </row>
    <row r="174" spans="1:10" x14ac:dyDescent="0.55000000000000004">
      <c r="A174" s="105"/>
      <c r="C174" s="162" t="str">
        <f>IF(G70="Yes", "Complete Analysis", "N/A - Do Not Complete")</f>
        <v>N/A - Do Not Complete</v>
      </c>
      <c r="D174" s="284"/>
      <c r="E174" s="260"/>
      <c r="F174" s="90" t="e">
        <f>E174/$E$178</f>
        <v>#DIV/0!</v>
      </c>
      <c r="G174" s="433"/>
      <c r="H174" s="434"/>
      <c r="J174" s="138"/>
    </row>
    <row r="175" spans="1:10" x14ac:dyDescent="0.55000000000000004">
      <c r="A175" s="105"/>
      <c r="C175" s="162"/>
      <c r="D175" s="284"/>
      <c r="E175" s="260"/>
      <c r="F175" s="90" t="e">
        <f>E175/$E$178</f>
        <v>#DIV/0!</v>
      </c>
      <c r="G175" s="433"/>
      <c r="H175" s="434"/>
      <c r="J175" s="138"/>
    </row>
    <row r="176" spans="1:10" x14ac:dyDescent="0.55000000000000004">
      <c r="A176" s="105"/>
      <c r="D176" s="286"/>
      <c r="E176" s="260"/>
      <c r="F176" s="90" t="e">
        <f>E176/$E$178</f>
        <v>#DIV/0!</v>
      </c>
      <c r="G176" s="433"/>
      <c r="H176" s="434"/>
    </row>
    <row r="177" spans="1:11" x14ac:dyDescent="0.55000000000000004">
      <c r="A177" s="105"/>
      <c r="D177" s="285"/>
      <c r="E177" s="260"/>
      <c r="F177" s="90" t="e">
        <f>E177/$E$178</f>
        <v>#DIV/0!</v>
      </c>
      <c r="G177" s="437"/>
      <c r="H177" s="438"/>
    </row>
    <row r="178" spans="1:11" x14ac:dyDescent="0.55000000000000004">
      <c r="A178" s="105"/>
      <c r="D178" s="163" t="s">
        <v>307</v>
      </c>
      <c r="E178" s="167">
        <f>SUM(E174:E177)</f>
        <v>0</v>
      </c>
      <c r="F178" s="91"/>
      <c r="G178" s="165" t="s">
        <v>305</v>
      </c>
      <c r="H178" s="289"/>
    </row>
    <row r="179" spans="1:11" x14ac:dyDescent="0.55000000000000004">
      <c r="A179" s="105"/>
      <c r="E179" s="91"/>
      <c r="F179" s="91"/>
      <c r="G179" s="91"/>
      <c r="H179" s="150"/>
    </row>
    <row r="180" spans="1:11" x14ac:dyDescent="0.55000000000000004">
      <c r="A180" s="105"/>
      <c r="B180" s="43" t="s">
        <v>492</v>
      </c>
      <c r="C180" s="43" t="s">
        <v>514</v>
      </c>
      <c r="E180" s="91"/>
      <c r="F180" s="91"/>
      <c r="G180" s="91"/>
      <c r="H180" s="150"/>
      <c r="I180" s="178"/>
      <c r="J180" s="138"/>
    </row>
    <row r="181" spans="1:11" x14ac:dyDescent="0.55000000000000004">
      <c r="A181" s="105"/>
      <c r="C181" s="162" t="e">
        <f>IF(G91 ="Yes", "Complete Analysis", "N/A - Do Not Complete")</f>
        <v>#DIV/0!</v>
      </c>
      <c r="D181" s="284"/>
      <c r="E181" s="260"/>
      <c r="F181" s="90" t="e">
        <f>E181/$E$186</f>
        <v>#DIV/0!</v>
      </c>
      <c r="G181" s="433"/>
      <c r="H181" s="434"/>
      <c r="J181" s="131"/>
    </row>
    <row r="182" spans="1:11" x14ac:dyDescent="0.55000000000000004">
      <c r="A182" s="105"/>
      <c r="C182" s="162"/>
      <c r="D182" s="284"/>
      <c r="E182" s="260"/>
      <c r="F182" s="90" t="e">
        <f>E182/$E$186</f>
        <v>#DIV/0!</v>
      </c>
      <c r="G182" s="433"/>
      <c r="H182" s="434"/>
      <c r="K182" s="131"/>
    </row>
    <row r="183" spans="1:11" x14ac:dyDescent="0.55000000000000004">
      <c r="A183" s="105"/>
      <c r="D183" s="286"/>
      <c r="E183" s="260"/>
      <c r="F183" s="90" t="e">
        <f>E183/$E$186</f>
        <v>#DIV/0!</v>
      </c>
      <c r="G183" s="433"/>
      <c r="H183" s="434"/>
    </row>
    <row r="184" spans="1:11" x14ac:dyDescent="0.55000000000000004">
      <c r="A184" s="105"/>
      <c r="D184" s="286"/>
      <c r="E184" s="260"/>
      <c r="F184" s="90" t="e">
        <f>E184/$E$186</f>
        <v>#DIV/0!</v>
      </c>
      <c r="G184" s="433"/>
      <c r="H184" s="434"/>
    </row>
    <row r="185" spans="1:11" x14ac:dyDescent="0.55000000000000004">
      <c r="A185" s="105"/>
      <c r="D185" s="285"/>
      <c r="E185" s="260"/>
      <c r="F185" s="90" t="e">
        <f>E185/$E$186</f>
        <v>#DIV/0!</v>
      </c>
      <c r="G185" s="437"/>
      <c r="H185" s="438"/>
    </row>
    <row r="186" spans="1:11" x14ac:dyDescent="0.55000000000000004">
      <c r="A186" s="105"/>
      <c r="D186" s="163" t="s">
        <v>307</v>
      </c>
      <c r="E186" s="167">
        <f>SUM(E181:E185)</f>
        <v>0</v>
      </c>
      <c r="F186" s="91"/>
      <c r="G186" s="165" t="s">
        <v>305</v>
      </c>
      <c r="H186" s="289"/>
    </row>
    <row r="187" spans="1:11" x14ac:dyDescent="0.55000000000000004">
      <c r="A187" s="105"/>
      <c r="E187" s="91"/>
      <c r="F187" s="91"/>
      <c r="G187" s="91"/>
      <c r="H187" s="150"/>
    </row>
    <row r="188" spans="1:11" x14ac:dyDescent="0.55000000000000004">
      <c r="A188" s="105"/>
      <c r="B188" s="43" t="s">
        <v>492</v>
      </c>
      <c r="C188" s="43" t="s">
        <v>515</v>
      </c>
      <c r="E188" s="91"/>
      <c r="F188" s="91"/>
      <c r="G188" s="91"/>
      <c r="H188" s="150"/>
      <c r="J188" s="138"/>
    </row>
    <row r="189" spans="1:11" x14ac:dyDescent="0.55000000000000004">
      <c r="A189" s="105"/>
      <c r="C189" s="162" t="e">
        <f>IF(G112="Yes", "Complete Analysis", "N/A - Do Not Complete")</f>
        <v>#DIV/0!</v>
      </c>
      <c r="D189" s="284"/>
      <c r="E189" s="260"/>
      <c r="F189" s="90" t="e">
        <f>E189/$E$197</f>
        <v>#DIV/0!</v>
      </c>
      <c r="G189" s="433"/>
      <c r="H189" s="434"/>
      <c r="J189" s="131"/>
    </row>
    <row r="190" spans="1:11" x14ac:dyDescent="0.55000000000000004">
      <c r="A190" s="105"/>
      <c r="C190" s="162"/>
      <c r="D190" s="284"/>
      <c r="E190" s="260"/>
      <c r="F190" s="90" t="e">
        <f>E190/$E$197</f>
        <v>#DIV/0!</v>
      </c>
      <c r="G190" s="433"/>
      <c r="H190" s="434"/>
      <c r="K190" s="131"/>
    </row>
    <row r="191" spans="1:11" x14ac:dyDescent="0.55000000000000004">
      <c r="A191" s="105"/>
      <c r="C191" s="162"/>
      <c r="D191" s="286"/>
      <c r="E191" s="260"/>
      <c r="F191" s="90"/>
      <c r="G191" s="433"/>
      <c r="H191" s="434"/>
      <c r="K191" s="131"/>
    </row>
    <row r="192" spans="1:11" x14ac:dyDescent="0.55000000000000004">
      <c r="A192" s="105"/>
      <c r="C192" s="162"/>
      <c r="D192" s="286"/>
      <c r="E192" s="260"/>
      <c r="F192" s="90" t="e">
        <f>E192/$E$197</f>
        <v>#DIV/0!</v>
      </c>
      <c r="G192" s="433"/>
      <c r="H192" s="434"/>
      <c r="K192" s="131"/>
    </row>
    <row r="193" spans="1:11" x14ac:dyDescent="0.55000000000000004">
      <c r="A193" s="105"/>
      <c r="C193" s="162"/>
      <c r="D193" s="286"/>
      <c r="E193" s="260"/>
      <c r="F193" s="90" t="e">
        <f>E193/$E$197</f>
        <v>#DIV/0!</v>
      </c>
      <c r="G193" s="433"/>
      <c r="H193" s="434"/>
      <c r="K193" s="131"/>
    </row>
    <row r="194" spans="1:11" x14ac:dyDescent="0.55000000000000004">
      <c r="A194" s="105"/>
      <c r="C194" s="162"/>
      <c r="D194" s="286"/>
      <c r="E194" s="260"/>
      <c r="F194" s="90" t="e">
        <f>E194/$E$197</f>
        <v>#DIV/0!</v>
      </c>
      <c r="G194" s="433"/>
      <c r="H194" s="434"/>
      <c r="K194" s="131"/>
    </row>
    <row r="195" spans="1:11" x14ac:dyDescent="0.55000000000000004">
      <c r="A195" s="105"/>
      <c r="D195" s="286"/>
      <c r="E195" s="260"/>
      <c r="F195" s="90" t="e">
        <f>E195/$E$197</f>
        <v>#DIV/0!</v>
      </c>
      <c r="G195" s="433"/>
      <c r="H195" s="434"/>
    </row>
    <row r="196" spans="1:11" x14ac:dyDescent="0.55000000000000004">
      <c r="A196" s="105"/>
      <c r="D196" s="285"/>
      <c r="E196" s="260"/>
      <c r="F196" s="90" t="e">
        <f>E196/$E$197</f>
        <v>#DIV/0!</v>
      </c>
      <c r="G196" s="437"/>
      <c r="H196" s="438"/>
    </row>
    <row r="197" spans="1:11" x14ac:dyDescent="0.55000000000000004">
      <c r="A197" s="105"/>
      <c r="D197" s="163" t="s">
        <v>307</v>
      </c>
      <c r="E197" s="167">
        <f>SUM(E189:E196)</f>
        <v>0</v>
      </c>
      <c r="F197" s="91"/>
      <c r="G197" s="165" t="s">
        <v>305</v>
      </c>
      <c r="H197" s="289"/>
    </row>
    <row r="198" spans="1:11" x14ac:dyDescent="0.55000000000000004">
      <c r="A198" s="105"/>
      <c r="E198" s="91"/>
      <c r="F198" s="91"/>
      <c r="G198" s="91"/>
      <c r="H198" s="150"/>
    </row>
    <row r="199" spans="1:11" x14ac:dyDescent="0.55000000000000004">
      <c r="A199" s="105"/>
      <c r="B199" s="43" t="s">
        <v>492</v>
      </c>
      <c r="C199" s="43" t="s">
        <v>516</v>
      </c>
      <c r="E199" s="91"/>
      <c r="F199" s="91"/>
      <c r="G199" s="91"/>
      <c r="H199" s="150"/>
      <c r="J199" s="138"/>
    </row>
    <row r="200" spans="1:11" x14ac:dyDescent="0.55000000000000004">
      <c r="A200" s="105"/>
      <c r="C200" s="162" t="e">
        <f>IF(G133="Yes", "Complete Analysis", "N/A - Do Not Complete")</f>
        <v>#DIV/0!</v>
      </c>
      <c r="D200" s="284"/>
      <c r="E200" s="260"/>
      <c r="F200" s="90" t="e">
        <f>E200/$E$204</f>
        <v>#DIV/0!</v>
      </c>
      <c r="G200" s="433"/>
      <c r="H200" s="434"/>
      <c r="J200" s="131"/>
    </row>
    <row r="201" spans="1:11" x14ac:dyDescent="0.55000000000000004">
      <c r="A201" s="105"/>
      <c r="C201" s="162"/>
      <c r="D201" s="284"/>
      <c r="E201" s="260"/>
      <c r="F201" s="90" t="e">
        <f>E201/$E$204</f>
        <v>#DIV/0!</v>
      </c>
      <c r="G201" s="433"/>
      <c r="H201" s="434"/>
      <c r="K201" s="131"/>
    </row>
    <row r="202" spans="1:11" x14ac:dyDescent="0.55000000000000004">
      <c r="A202" s="105"/>
      <c r="D202" s="286"/>
      <c r="E202" s="260"/>
      <c r="F202" s="90" t="e">
        <f>E202/$E$204</f>
        <v>#DIV/0!</v>
      </c>
      <c r="G202" s="433"/>
      <c r="H202" s="434"/>
    </row>
    <row r="203" spans="1:11" x14ac:dyDescent="0.55000000000000004">
      <c r="A203" s="105"/>
      <c r="D203" s="285"/>
      <c r="E203" s="260"/>
      <c r="F203" s="90" t="e">
        <f>E203/$E$204</f>
        <v>#DIV/0!</v>
      </c>
      <c r="G203" s="437"/>
      <c r="H203" s="438"/>
    </row>
    <row r="204" spans="1:11" x14ac:dyDescent="0.55000000000000004">
      <c r="A204" s="105"/>
      <c r="D204" s="163" t="s">
        <v>307</v>
      </c>
      <c r="E204" s="167">
        <f>SUM(E200:E203)</f>
        <v>0</v>
      </c>
      <c r="F204" s="91"/>
      <c r="G204" s="165" t="s">
        <v>305</v>
      </c>
      <c r="H204" s="289"/>
    </row>
    <row r="205" spans="1:11" x14ac:dyDescent="0.55000000000000004">
      <c r="A205" s="105"/>
      <c r="E205" s="91"/>
      <c r="F205" s="91"/>
      <c r="G205" s="91"/>
      <c r="H205" s="150"/>
    </row>
    <row r="206" spans="1:11" x14ac:dyDescent="0.55000000000000004">
      <c r="A206" s="105"/>
      <c r="B206" s="43" t="s">
        <v>492</v>
      </c>
      <c r="C206" s="43" t="s">
        <v>494</v>
      </c>
      <c r="E206" s="91"/>
      <c r="F206" s="91"/>
      <c r="G206" s="91"/>
      <c r="H206" s="150"/>
    </row>
    <row r="207" spans="1:11" x14ac:dyDescent="0.55000000000000004">
      <c r="A207" s="105"/>
      <c r="C207" s="162" t="str">
        <f>IF(H70="Yes", "Complete Analysis", "N/A - Do Not Complete")</f>
        <v>N/A - Do Not Complete</v>
      </c>
      <c r="D207" s="287"/>
      <c r="E207" s="260"/>
      <c r="F207" s="90" t="e">
        <f>E207/E209</f>
        <v>#DIV/0!</v>
      </c>
      <c r="G207" s="433"/>
      <c r="H207" s="434"/>
    </row>
    <row r="208" spans="1:11" x14ac:dyDescent="0.55000000000000004">
      <c r="A208" s="105"/>
      <c r="C208" s="162"/>
      <c r="D208" s="285"/>
      <c r="E208" s="268"/>
      <c r="F208" s="90" t="e">
        <f>E208/E209</f>
        <v>#DIV/0!</v>
      </c>
      <c r="G208" s="437"/>
      <c r="H208" s="438"/>
    </row>
    <row r="209" spans="1:10" x14ac:dyDescent="0.55000000000000004">
      <c r="A209" s="105"/>
      <c r="C209" s="162"/>
      <c r="D209" s="163" t="s">
        <v>308</v>
      </c>
      <c r="E209" s="167">
        <f>SUM(E207:E208)</f>
        <v>0</v>
      </c>
      <c r="F209" s="90"/>
      <c r="G209" s="165" t="s">
        <v>305</v>
      </c>
      <c r="H209" s="290"/>
    </row>
    <row r="210" spans="1:10" ht="14.7" thickBot="1" x14ac:dyDescent="0.6">
      <c r="A210" s="120"/>
      <c r="B210" s="95"/>
      <c r="C210" s="168"/>
      <c r="D210" s="169"/>
      <c r="E210" s="169"/>
      <c r="F210" s="170"/>
      <c r="G210" s="96"/>
      <c r="H210" s="171"/>
    </row>
    <row r="211" spans="1:10" ht="14.7" thickBot="1" x14ac:dyDescent="0.6">
      <c r="C211" s="162"/>
      <c r="E211" s="139"/>
      <c r="F211" s="91"/>
      <c r="G211" s="91"/>
      <c r="H211" s="91"/>
    </row>
    <row r="212" spans="1:10" ht="15.9" thickBot="1" x14ac:dyDescent="0.65">
      <c r="A212" s="396" t="s">
        <v>390</v>
      </c>
      <c r="B212" s="397"/>
      <c r="C212" s="397"/>
      <c r="D212" s="397"/>
      <c r="E212" s="397"/>
      <c r="F212" s="397"/>
      <c r="G212" s="397"/>
      <c r="H212" s="398"/>
    </row>
    <row r="213" spans="1:10" x14ac:dyDescent="0.55000000000000004">
      <c r="A213" s="73" t="s">
        <v>134</v>
      </c>
      <c r="B213" s="422" t="s">
        <v>335</v>
      </c>
      <c r="C213" s="422"/>
      <c r="D213" s="422"/>
      <c r="E213" s="422"/>
      <c r="F213" s="422"/>
      <c r="G213" s="422"/>
      <c r="H213" s="423"/>
    </row>
    <row r="214" spans="1:10" x14ac:dyDescent="0.55000000000000004">
      <c r="A214" s="73"/>
      <c r="B214" s="424"/>
      <c r="C214" s="424"/>
      <c r="D214" s="424"/>
      <c r="E214" s="424"/>
      <c r="F214" s="424"/>
      <c r="G214" s="424"/>
      <c r="H214" s="425"/>
    </row>
    <row r="215" spans="1:10" x14ac:dyDescent="0.55000000000000004">
      <c r="A215" s="105"/>
      <c r="H215" s="75"/>
    </row>
    <row r="216" spans="1:10" x14ac:dyDescent="0.55000000000000004">
      <c r="A216" s="73"/>
      <c r="B216" s="49" t="s">
        <v>413</v>
      </c>
      <c r="D216" s="410" t="s">
        <v>663</v>
      </c>
      <c r="E216" s="410"/>
      <c r="F216" s="410"/>
      <c r="G216" s="410"/>
      <c r="H216" s="411"/>
      <c r="J216" s="131"/>
    </row>
    <row r="217" spans="1:10" x14ac:dyDescent="0.55000000000000004">
      <c r="A217" s="73"/>
      <c r="C217" s="77"/>
      <c r="D217" s="77"/>
      <c r="E217" s="77"/>
      <c r="F217" s="77"/>
      <c r="G217" s="77"/>
      <c r="H217" s="78"/>
      <c r="J217" s="49"/>
    </row>
    <row r="218" spans="1:10" x14ac:dyDescent="0.55000000000000004">
      <c r="A218" s="105"/>
      <c r="E218" s="426" t="s">
        <v>290</v>
      </c>
      <c r="F218" s="426"/>
      <c r="G218" s="426"/>
      <c r="H218" s="427"/>
      <c r="J218" s="49"/>
    </row>
    <row r="219" spans="1:10" x14ac:dyDescent="0.55000000000000004">
      <c r="A219" s="105"/>
      <c r="E219" s="79" t="s">
        <v>138</v>
      </c>
      <c r="F219" s="79" t="s">
        <v>138</v>
      </c>
      <c r="G219" s="79" t="s">
        <v>138</v>
      </c>
      <c r="H219" s="80" t="s">
        <v>138</v>
      </c>
      <c r="J219" s="49"/>
    </row>
    <row r="220" spans="1:10" x14ac:dyDescent="0.55000000000000004">
      <c r="A220" s="105"/>
      <c r="B220" s="81" t="s">
        <v>199</v>
      </c>
      <c r="C220" s="82"/>
      <c r="D220" s="83"/>
      <c r="E220" s="82" t="s">
        <v>350</v>
      </c>
      <c r="F220" s="82" t="s">
        <v>148</v>
      </c>
      <c r="G220" s="82" t="s">
        <v>285</v>
      </c>
      <c r="H220" s="134" t="s">
        <v>286</v>
      </c>
      <c r="J220" s="49"/>
    </row>
    <row r="221" spans="1:10" ht="22" customHeight="1" x14ac:dyDescent="0.55000000000000004">
      <c r="A221" s="105"/>
      <c r="B221" s="87" t="s">
        <v>287</v>
      </c>
      <c r="C221" s="79"/>
      <c r="D221" s="79"/>
      <c r="E221" s="79"/>
      <c r="F221" s="79"/>
      <c r="G221" s="79"/>
      <c r="H221" s="80"/>
      <c r="J221" s="131"/>
    </row>
    <row r="222" spans="1:10" x14ac:dyDescent="0.55000000000000004">
      <c r="A222" s="105"/>
      <c r="B222" s="445" t="s">
        <v>672</v>
      </c>
      <c r="C222" s="446"/>
      <c r="D222" s="447"/>
      <c r="E222" s="269"/>
      <c r="F222" s="269"/>
      <c r="G222" s="271">
        <v>2</v>
      </c>
      <c r="H222" s="270"/>
    </row>
    <row r="223" spans="1:10" x14ac:dyDescent="0.55000000000000004">
      <c r="A223" s="105"/>
      <c r="B223" s="409" t="s">
        <v>675</v>
      </c>
      <c r="C223" s="409"/>
      <c r="D223" s="409"/>
      <c r="E223" s="271"/>
      <c r="F223" s="271"/>
      <c r="G223" s="271">
        <v>3</v>
      </c>
      <c r="H223" s="270"/>
    </row>
    <row r="224" spans="1:10" x14ac:dyDescent="0.55000000000000004">
      <c r="A224" s="105"/>
      <c r="B224" s="409"/>
      <c r="C224" s="409"/>
      <c r="D224" s="409"/>
      <c r="E224" s="271"/>
      <c r="F224" s="271"/>
      <c r="G224" s="271"/>
      <c r="H224" s="270"/>
    </row>
    <row r="225" spans="1:8" x14ac:dyDescent="0.55000000000000004">
      <c r="A225" s="105"/>
      <c r="B225" s="360"/>
      <c r="C225" s="360"/>
      <c r="D225" s="360"/>
      <c r="E225" s="271"/>
      <c r="F225" s="271"/>
      <c r="G225" s="271"/>
      <c r="H225" s="270"/>
    </row>
    <row r="226" spans="1:8" x14ac:dyDescent="0.55000000000000004">
      <c r="A226" s="105"/>
      <c r="B226" s="360"/>
      <c r="C226" s="360"/>
      <c r="D226" s="360"/>
      <c r="E226" s="271"/>
      <c r="F226" s="271"/>
      <c r="G226" s="271"/>
      <c r="H226" s="270"/>
    </row>
    <row r="227" spans="1:8" x14ac:dyDescent="0.55000000000000004">
      <c r="A227" s="105"/>
      <c r="B227" s="360"/>
      <c r="C227" s="360"/>
      <c r="D227" s="360"/>
      <c r="E227" s="271"/>
      <c r="F227" s="271"/>
      <c r="G227" s="271"/>
      <c r="H227" s="270"/>
    </row>
    <row r="228" spans="1:8" x14ac:dyDescent="0.55000000000000004">
      <c r="A228" s="105"/>
      <c r="B228" s="360"/>
      <c r="C228" s="360"/>
      <c r="D228" s="360"/>
      <c r="E228" s="271"/>
      <c r="F228" s="271"/>
      <c r="G228" s="271"/>
      <c r="H228" s="270"/>
    </row>
    <row r="229" spans="1:8" x14ac:dyDescent="0.55000000000000004">
      <c r="A229" s="105"/>
      <c r="B229" s="360"/>
      <c r="C229" s="360"/>
      <c r="D229" s="360"/>
      <c r="E229" s="271"/>
      <c r="F229" s="271"/>
      <c r="G229" s="271"/>
      <c r="H229" s="270"/>
    </row>
    <row r="230" spans="1:8" x14ac:dyDescent="0.55000000000000004">
      <c r="A230" s="105"/>
      <c r="B230" s="409"/>
      <c r="C230" s="409"/>
      <c r="D230" s="409"/>
      <c r="E230" s="271"/>
      <c r="F230" s="271"/>
      <c r="G230" s="271"/>
      <c r="H230" s="270"/>
    </row>
    <row r="231" spans="1:8" x14ac:dyDescent="0.55000000000000004">
      <c r="A231" s="105"/>
      <c r="B231" s="441" t="s">
        <v>153</v>
      </c>
      <c r="C231" s="441"/>
      <c r="D231" s="441"/>
      <c r="E231" s="271"/>
      <c r="F231" s="271"/>
      <c r="G231" s="271"/>
      <c r="H231" s="272"/>
    </row>
    <row r="232" spans="1:8" x14ac:dyDescent="0.55000000000000004">
      <c r="A232" s="105"/>
      <c r="B232" s="409"/>
      <c r="C232" s="409"/>
      <c r="D232" s="409"/>
      <c r="E232" s="271"/>
      <c r="F232" s="271"/>
      <c r="G232" s="271"/>
      <c r="H232" s="272"/>
    </row>
    <row r="233" spans="1:8" ht="22" customHeight="1" x14ac:dyDescent="0.55000000000000004">
      <c r="A233" s="105"/>
      <c r="B233" s="87" t="s">
        <v>288</v>
      </c>
      <c r="C233" s="112"/>
      <c r="D233" s="139"/>
      <c r="E233" s="139"/>
      <c r="F233" s="139"/>
      <c r="G233" s="140"/>
      <c r="H233" s="141"/>
    </row>
    <row r="234" spans="1:8" x14ac:dyDescent="0.55000000000000004">
      <c r="A234" s="105"/>
      <c r="B234" s="409" t="s">
        <v>672</v>
      </c>
      <c r="C234" s="409"/>
      <c r="D234" s="409"/>
      <c r="E234" s="271"/>
      <c r="F234" s="271"/>
      <c r="G234" s="271">
        <v>2</v>
      </c>
      <c r="H234" s="272"/>
    </row>
    <row r="235" spans="1:8" x14ac:dyDescent="0.55000000000000004">
      <c r="A235" s="105"/>
      <c r="B235" s="417" t="s">
        <v>675</v>
      </c>
      <c r="C235" s="432"/>
      <c r="D235" s="418"/>
      <c r="E235" s="271"/>
      <c r="F235" s="271"/>
      <c r="G235" s="271">
        <v>3</v>
      </c>
      <c r="H235" s="272"/>
    </row>
    <row r="236" spans="1:8" x14ac:dyDescent="0.55000000000000004">
      <c r="A236" s="105"/>
      <c r="B236" s="417"/>
      <c r="C236" s="432"/>
      <c r="D236" s="418"/>
      <c r="E236" s="271"/>
      <c r="F236" s="271"/>
      <c r="G236" s="271"/>
      <c r="H236" s="272"/>
    </row>
    <row r="237" spans="1:8" x14ac:dyDescent="0.55000000000000004">
      <c r="A237" s="105"/>
      <c r="B237" s="361"/>
      <c r="C237" s="363"/>
      <c r="D237" s="362"/>
      <c r="E237" s="271"/>
      <c r="F237" s="271"/>
      <c r="G237" s="271"/>
      <c r="H237" s="272"/>
    </row>
    <row r="238" spans="1:8" x14ac:dyDescent="0.55000000000000004">
      <c r="A238" s="105"/>
      <c r="B238" s="361"/>
      <c r="C238" s="363"/>
      <c r="D238" s="362"/>
      <c r="E238" s="271"/>
      <c r="F238" s="271"/>
      <c r="G238" s="271"/>
      <c r="H238" s="272"/>
    </row>
    <row r="239" spans="1:8" x14ac:dyDescent="0.55000000000000004">
      <c r="A239" s="105"/>
      <c r="B239" s="361"/>
      <c r="C239" s="363"/>
      <c r="D239" s="362"/>
      <c r="E239" s="271"/>
      <c r="F239" s="271"/>
      <c r="G239" s="271"/>
      <c r="H239" s="272"/>
    </row>
    <row r="240" spans="1:8" x14ac:dyDescent="0.55000000000000004">
      <c r="A240" s="105"/>
      <c r="B240" s="361"/>
      <c r="C240" s="363"/>
      <c r="D240" s="362"/>
      <c r="E240" s="271"/>
      <c r="F240" s="271"/>
      <c r="G240" s="271"/>
      <c r="H240" s="272"/>
    </row>
    <row r="241" spans="1:10" x14ac:dyDescent="0.55000000000000004">
      <c r="A241" s="105"/>
      <c r="B241" s="361"/>
      <c r="C241" s="363"/>
      <c r="D241" s="362"/>
      <c r="E241" s="271"/>
      <c r="F241" s="271"/>
      <c r="G241" s="271"/>
      <c r="H241" s="272"/>
    </row>
    <row r="242" spans="1:10" x14ac:dyDescent="0.55000000000000004">
      <c r="A242" s="105"/>
      <c r="B242" s="417"/>
      <c r="C242" s="432"/>
      <c r="D242" s="418"/>
      <c r="E242" s="271"/>
      <c r="F242" s="271"/>
      <c r="G242" s="271"/>
      <c r="H242" s="272"/>
    </row>
    <row r="243" spans="1:10" x14ac:dyDescent="0.55000000000000004">
      <c r="A243" s="105"/>
      <c r="B243" s="412" t="s">
        <v>153</v>
      </c>
      <c r="C243" s="413"/>
      <c r="D243" s="414"/>
      <c r="E243" s="271"/>
      <c r="F243" s="271"/>
      <c r="G243" s="271"/>
      <c r="H243" s="272"/>
    </row>
    <row r="244" spans="1:10" x14ac:dyDescent="0.55000000000000004">
      <c r="A244" s="105"/>
      <c r="B244" s="409"/>
      <c r="C244" s="409"/>
      <c r="D244" s="409"/>
      <c r="E244" s="271"/>
      <c r="F244" s="271"/>
      <c r="G244" s="271"/>
      <c r="H244" s="272"/>
    </row>
    <row r="245" spans="1:10" x14ac:dyDescent="0.55000000000000004">
      <c r="A245" s="105"/>
      <c r="B245" s="118"/>
      <c r="C245" s="118"/>
      <c r="D245" s="118"/>
      <c r="E245" s="119"/>
      <c r="F245" s="119"/>
      <c r="G245" s="119"/>
      <c r="H245" s="172"/>
    </row>
    <row r="246" spans="1:10" x14ac:dyDescent="0.55000000000000004">
      <c r="A246" s="73" t="s">
        <v>135</v>
      </c>
      <c r="B246" s="117" t="s">
        <v>336</v>
      </c>
      <c r="C246" s="118"/>
      <c r="D246" s="118"/>
      <c r="E246" s="119"/>
      <c r="F246" s="119"/>
      <c r="G246" s="119"/>
      <c r="H246" s="172"/>
      <c r="J246" s="138"/>
    </row>
    <row r="247" spans="1:10" x14ac:dyDescent="0.55000000000000004">
      <c r="A247" s="105"/>
      <c r="B247" s="407" t="s">
        <v>664</v>
      </c>
      <c r="C247" s="407"/>
      <c r="D247" s="407"/>
      <c r="E247" s="407"/>
      <c r="F247" s="407"/>
      <c r="G247" s="407"/>
      <c r="H247" s="408"/>
      <c r="J247" s="131"/>
    </row>
    <row r="248" spans="1:10" ht="43.15" customHeight="1" x14ac:dyDescent="0.55000000000000004">
      <c r="A248" s="105"/>
      <c r="B248" s="407"/>
      <c r="C248" s="407"/>
      <c r="D248" s="407"/>
      <c r="E248" s="407"/>
      <c r="F248" s="407"/>
      <c r="G248" s="407"/>
      <c r="H248" s="408"/>
      <c r="J248" s="138"/>
    </row>
    <row r="249" spans="1:10" ht="14.7" thickBot="1" x14ac:dyDescent="0.6">
      <c r="A249" s="120"/>
      <c r="B249" s="173"/>
      <c r="C249" s="174"/>
      <c r="D249" s="174"/>
      <c r="E249" s="174"/>
      <c r="F249" s="174"/>
      <c r="G249" s="174"/>
      <c r="H249" s="175"/>
    </row>
    <row r="250" spans="1:10" x14ac:dyDescent="0.55000000000000004">
      <c r="C250" s="162"/>
      <c r="E250" s="139"/>
      <c r="F250" s="91"/>
      <c r="G250" s="91"/>
      <c r="H250" s="91"/>
    </row>
  </sheetData>
  <sheetProtection algorithmName="SHA-512" hashValue="2c877D52yIcgupu93S4eavb5XiKGEDREJluDcO6vtJ2NF9/JYdeDCqSdNEI2hWhU77qWDGUT0NX9ekXeynh0Iw==" saltValue="MEc9VZlcrAGLuXuj4CzexQ==" spinCount="100000" sheet="1" objects="1" scenarios="1" insertRows="0"/>
  <mergeCells count="112">
    <mergeCell ref="B222:D222"/>
    <mergeCell ref="G170:H170"/>
    <mergeCell ref="G174:H174"/>
    <mergeCell ref="G181:H181"/>
    <mergeCell ref="G189:H189"/>
    <mergeCell ref="B24:G24"/>
    <mergeCell ref="B25:G25"/>
    <mergeCell ref="G175:H175"/>
    <mergeCell ref="G176:H176"/>
    <mergeCell ref="G177:H177"/>
    <mergeCell ref="B56:C56"/>
    <mergeCell ref="B52:C52"/>
    <mergeCell ref="B46:C46"/>
    <mergeCell ref="B45:C45"/>
    <mergeCell ref="B44:C44"/>
    <mergeCell ref="B103:C103"/>
    <mergeCell ref="B104:C104"/>
    <mergeCell ref="B105:C105"/>
    <mergeCell ref="B106:C106"/>
    <mergeCell ref="B64:C64"/>
    <mergeCell ref="B124:C124"/>
    <mergeCell ref="B125:C125"/>
    <mergeCell ref="B126:C126"/>
    <mergeCell ref="G207:H207"/>
    <mergeCell ref="G208:H208"/>
    <mergeCell ref="A212:H212"/>
    <mergeCell ref="B213:H214"/>
    <mergeCell ref="D216:H216"/>
    <mergeCell ref="E218:H218"/>
    <mergeCell ref="G182:H182"/>
    <mergeCell ref="G183:H183"/>
    <mergeCell ref="G184:H184"/>
    <mergeCell ref="G185:H185"/>
    <mergeCell ref="G191:H191"/>
    <mergeCell ref="G190:H190"/>
    <mergeCell ref="G203:H203"/>
    <mergeCell ref="G202:H202"/>
    <mergeCell ref="G201:H201"/>
    <mergeCell ref="G196:H196"/>
    <mergeCell ref="G195:H195"/>
    <mergeCell ref="G194:H194"/>
    <mergeCell ref="G193:H193"/>
    <mergeCell ref="G192:H192"/>
    <mergeCell ref="G200:H200"/>
    <mergeCell ref="B244:D244"/>
    <mergeCell ref="B247:H248"/>
    <mergeCell ref="B223:D223"/>
    <mergeCell ref="B224:D224"/>
    <mergeCell ref="B230:D230"/>
    <mergeCell ref="B231:D231"/>
    <mergeCell ref="B232:D232"/>
    <mergeCell ref="B234:D234"/>
    <mergeCell ref="B235:D235"/>
    <mergeCell ref="B236:D236"/>
    <mergeCell ref="B242:D242"/>
    <mergeCell ref="B243:D243"/>
    <mergeCell ref="G169:H169"/>
    <mergeCell ref="G154:H154"/>
    <mergeCell ref="G156:H156"/>
    <mergeCell ref="G157:H157"/>
    <mergeCell ref="G158:H158"/>
    <mergeCell ref="G159:H159"/>
    <mergeCell ref="G160:H160"/>
    <mergeCell ref="G161:H161"/>
    <mergeCell ref="G165:H165"/>
    <mergeCell ref="G166:H166"/>
    <mergeCell ref="G167:H167"/>
    <mergeCell ref="G168:H168"/>
    <mergeCell ref="D151:H151"/>
    <mergeCell ref="B95:C95"/>
    <mergeCell ref="B100:C100"/>
    <mergeCell ref="B102:C102"/>
    <mergeCell ref="B107:C107"/>
    <mergeCell ref="B116:C116"/>
    <mergeCell ref="B121:C121"/>
    <mergeCell ref="B123:C123"/>
    <mergeCell ref="B128:C128"/>
    <mergeCell ref="C137:H138"/>
    <mergeCell ref="B141:H143"/>
    <mergeCell ref="B145:H149"/>
    <mergeCell ref="B117:C117"/>
    <mergeCell ref="B118:C118"/>
    <mergeCell ref="B119:C119"/>
    <mergeCell ref="B120:C120"/>
    <mergeCell ref="B96:C96"/>
    <mergeCell ref="B97:C97"/>
    <mergeCell ref="B98:C98"/>
    <mergeCell ref="B99:C99"/>
    <mergeCell ref="B127:C127"/>
    <mergeCell ref="B17:E18"/>
    <mergeCell ref="B86:C86"/>
    <mergeCell ref="A28:H28"/>
    <mergeCell ref="B29:H30"/>
    <mergeCell ref="E37:H37"/>
    <mergeCell ref="B43:C43"/>
    <mergeCell ref="B53:C53"/>
    <mergeCell ref="B55:C55"/>
    <mergeCell ref="B65:C65"/>
    <mergeCell ref="B74:C74"/>
    <mergeCell ref="B79:C79"/>
    <mergeCell ref="B81:C81"/>
    <mergeCell ref="B63:C63"/>
    <mergeCell ref="B57:C57"/>
    <mergeCell ref="B83:C83"/>
    <mergeCell ref="B84:C84"/>
    <mergeCell ref="B85:C85"/>
    <mergeCell ref="B75:C75"/>
    <mergeCell ref="B76:C76"/>
    <mergeCell ref="B77:C77"/>
    <mergeCell ref="B78:C78"/>
    <mergeCell ref="B82:C82"/>
    <mergeCell ref="D33:H35"/>
  </mergeCells>
  <conditionalFormatting sqref="A41">
    <cfRule type="expression" dxfId="177" priority="4">
      <formula>$F$17="no"</formula>
    </cfRule>
  </conditionalFormatting>
  <conditionalFormatting sqref="A28:H32 A33:D33 A34:C35 A36:H174 A175:G177 A178:H181 A182:G185 A186:H189 A190:G196 A197:H200 A201:G203 A204:H249">
    <cfRule type="expression" dxfId="176" priority="1">
      <formula>AND($F$11="no",$F$13="no",$F$15="no",$F$20="no")</formula>
    </cfRule>
  </conditionalFormatting>
  <conditionalFormatting sqref="A72:H74 A75:B78 D75:H78 A79:H81 A82:B85 D82:H85 A86:H95 A96:B99 D96:H99 A100:H102 A103:B106 D103:H106 A107:H116 A117:B120 D117:H120 A121:H123 A124:B127 D124:H127 A128:H134 A180:H181 A182:G185 A186:H189 A190:G196 A197:H200 A201:G203 A204:H204">
    <cfRule type="expression" dxfId="175" priority="5">
      <formula>$F$17="no"</formula>
    </cfRule>
  </conditionalFormatting>
  <conditionalFormatting sqref="B206">
    <cfRule type="expression" dxfId="174" priority="22">
      <formula>$F$20="no"</formula>
    </cfRule>
  </conditionalFormatting>
  <conditionalFormatting sqref="C173">
    <cfRule type="expression" dxfId="173" priority="3">
      <formula>$F$17="no"</formula>
    </cfRule>
  </conditionalFormatting>
  <conditionalFormatting sqref="C206">
    <cfRule type="expression" dxfId="172" priority="2">
      <formula>$F$17="no"</formula>
    </cfRule>
  </conditionalFormatting>
  <conditionalFormatting sqref="E43:E53 E55:E66 E68:E71 E81:E87 E89:E92 E102:E108 E110:E113 E123:E129 E131:E134 B155:H162 E234:E244">
    <cfRule type="expression" dxfId="171" priority="75">
      <formula>$F$11="no"</formula>
    </cfRule>
  </conditionalFormatting>
  <conditionalFormatting sqref="E74:E79">
    <cfRule type="expression" dxfId="170" priority="50">
      <formula>$F$11="no"</formula>
    </cfRule>
  </conditionalFormatting>
  <conditionalFormatting sqref="E95:E100">
    <cfRule type="expression" dxfId="169" priority="38">
      <formula>$F$11="no"</formula>
    </cfRule>
  </conditionalFormatting>
  <conditionalFormatting sqref="E116:E121">
    <cfRule type="expression" dxfId="168" priority="26">
      <formula>$F$11="no"</formula>
    </cfRule>
  </conditionalFormatting>
  <conditionalFormatting sqref="E222:E232">
    <cfRule type="expression" dxfId="167" priority="9">
      <formula>$F$11="no"</formula>
    </cfRule>
  </conditionalFormatting>
  <conditionalFormatting sqref="F43:F53 F55:F66 F68:F71 F81:F87 F89:F92 F102:F108 F110:F113 F123:F129 F131:F134 B164:H171 F234:F244">
    <cfRule type="expression" dxfId="166" priority="74">
      <formula>$F$13="no"</formula>
    </cfRule>
  </conditionalFormatting>
  <conditionalFormatting sqref="F74:F79">
    <cfRule type="expression" dxfId="165" priority="49">
      <formula>$F$13="no"</formula>
    </cfRule>
  </conditionalFormatting>
  <conditionalFormatting sqref="F95:F100">
    <cfRule type="expression" dxfId="164" priority="37">
      <formula>$F$13="no"</formula>
    </cfRule>
  </conditionalFormatting>
  <conditionalFormatting sqref="F116:F121">
    <cfRule type="expression" dxfId="163" priority="25">
      <formula>$F$13="no"</formula>
    </cfRule>
  </conditionalFormatting>
  <conditionalFormatting sqref="F222:F232">
    <cfRule type="expression" dxfId="162" priority="8">
      <formula>$F$13="no"</formula>
    </cfRule>
  </conditionalFormatting>
  <conditionalFormatting sqref="G43:G53 G55:G66 G68:G71 G74:G79 G81:G87 G89:G92 G95:G100 G102:G108 G110:G113 G116:G121 G123:G129 G131:G134 B173:H174 B175:G177 B178:H181 B182:G185 B186:H189 B190:G196 B197:H200 B201:G203 B204:H204 G222:G232 G234:G244">
    <cfRule type="expression" dxfId="161" priority="73">
      <formula>$F$15="no"</formula>
    </cfRule>
  </conditionalFormatting>
  <conditionalFormatting sqref="H43:H53 H55:H66 H68:H71 H81:H87 H89:H92 H102:H108 H110:H113 H123:H129 H131:H134 C206:H209 H234:H244">
    <cfRule type="expression" dxfId="160" priority="72">
      <formula>$F$20="no"</formula>
    </cfRule>
  </conditionalFormatting>
  <conditionalFormatting sqref="H74:H79">
    <cfRule type="expression" dxfId="159" priority="47">
      <formula>$F$20="no"</formula>
    </cfRule>
  </conditionalFormatting>
  <conditionalFormatting sqref="H95:H100">
    <cfRule type="expression" dxfId="158" priority="35">
      <formula>$F$20="no"</formula>
    </cfRule>
  </conditionalFormatting>
  <conditionalFormatting sqref="H116:H121">
    <cfRule type="expression" dxfId="157" priority="23">
      <formula>$F$20="no"</formula>
    </cfRule>
  </conditionalFormatting>
  <conditionalFormatting sqref="H222:H232">
    <cfRule type="expression" dxfId="156"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28"/>
  <sheetViews>
    <sheetView showGridLines="0" zoomScaleNormal="100" workbookViewId="0"/>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310</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XXI</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392</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393</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394</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379</v>
      </c>
      <c r="B17" s="419" t="s">
        <v>500</v>
      </c>
      <c r="C17" s="419"/>
      <c r="D17" s="419"/>
      <c r="E17" s="419"/>
      <c r="F17" s="128" t="s">
        <v>372</v>
      </c>
      <c r="G17" s="64" t="str">
        <f>IF(F17="yes","  Report each income level in separate tiers in Section 1 and Section 2","")</f>
        <v/>
      </c>
      <c r="H17" s="60"/>
    </row>
    <row r="18" spans="1:10" x14ac:dyDescent="0.55000000000000004">
      <c r="A18" s="61"/>
      <c r="B18" s="419"/>
      <c r="C18" s="419"/>
      <c r="D18" s="419"/>
      <c r="E18" s="419"/>
      <c r="F18" s="59"/>
      <c r="G18" s="64"/>
      <c r="H18" s="60"/>
    </row>
    <row r="19" spans="1:10" ht="6" customHeight="1" x14ac:dyDescent="0.55000000000000004">
      <c r="A19" s="61"/>
      <c r="B19" s="62"/>
      <c r="C19" s="59"/>
      <c r="D19" s="59"/>
      <c r="E19" s="59"/>
      <c r="F19" s="59"/>
      <c r="G19" s="64"/>
      <c r="H19" s="60"/>
    </row>
    <row r="20" spans="1:10" x14ac:dyDescent="0.55000000000000004">
      <c r="A20" s="61" t="s">
        <v>491</v>
      </c>
      <c r="B20" s="62" t="s">
        <v>395</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8"/>
      <c r="C24" s="428"/>
      <c r="D24" s="428"/>
      <c r="E24" s="428"/>
      <c r="F24" s="428"/>
      <c r="G24" s="428"/>
      <c r="H24" s="129"/>
      <c r="J24" s="131"/>
    </row>
    <row r="25" spans="1:10" x14ac:dyDescent="0.55000000000000004">
      <c r="A25" s="61"/>
      <c r="B25" s="429"/>
      <c r="C25" s="429"/>
      <c r="D25" s="429"/>
      <c r="E25" s="429"/>
      <c r="F25" s="429"/>
      <c r="G25" s="429"/>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396" t="s">
        <v>397</v>
      </c>
      <c r="B28" s="397"/>
      <c r="C28" s="397"/>
      <c r="D28" s="397"/>
      <c r="E28" s="397"/>
      <c r="F28" s="397"/>
      <c r="G28" s="397"/>
      <c r="H28" s="398"/>
    </row>
    <row r="29" spans="1:10" x14ac:dyDescent="0.55000000000000004">
      <c r="A29" s="73" t="s">
        <v>130</v>
      </c>
      <c r="B29" s="422" t="s">
        <v>368</v>
      </c>
      <c r="C29" s="422"/>
      <c r="D29" s="422"/>
      <c r="E29" s="422"/>
      <c r="F29" s="422"/>
      <c r="G29" s="422"/>
      <c r="H29" s="423"/>
    </row>
    <row r="30" spans="1:10" x14ac:dyDescent="0.55000000000000004">
      <c r="A30" s="73"/>
      <c r="B30" s="424"/>
      <c r="C30" s="424"/>
      <c r="D30" s="424"/>
      <c r="E30" s="424"/>
      <c r="F30" s="424"/>
      <c r="G30" s="424"/>
      <c r="H30" s="425"/>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07" t="s">
        <v>489</v>
      </c>
      <c r="E33" s="407"/>
      <c r="F33" s="407"/>
      <c r="G33" s="407"/>
      <c r="H33" s="408"/>
    </row>
    <row r="34" spans="1:10" ht="15" customHeight="1" x14ac:dyDescent="0.55000000000000004">
      <c r="A34" s="73"/>
      <c r="B34" s="49"/>
      <c r="D34" s="407"/>
      <c r="E34" s="407"/>
      <c r="F34" s="407"/>
      <c r="G34" s="407"/>
      <c r="H34" s="408"/>
    </row>
    <row r="35" spans="1:10" x14ac:dyDescent="0.55000000000000004">
      <c r="A35" s="73"/>
      <c r="B35" s="49"/>
      <c r="D35" s="407"/>
      <c r="E35" s="407"/>
      <c r="F35" s="407"/>
      <c r="G35" s="407"/>
      <c r="H35" s="408"/>
    </row>
    <row r="36" spans="1:10" x14ac:dyDescent="0.55000000000000004">
      <c r="A36" s="73"/>
      <c r="C36" s="77"/>
      <c r="D36" s="77"/>
      <c r="E36" s="77"/>
      <c r="F36" s="77"/>
      <c r="G36" s="77"/>
      <c r="H36" s="78"/>
    </row>
    <row r="37" spans="1:10" ht="15" customHeight="1" x14ac:dyDescent="0.55000000000000004">
      <c r="A37" s="105"/>
      <c r="B37" s="77"/>
      <c r="C37" s="77"/>
      <c r="D37" s="77"/>
      <c r="E37" s="426" t="s">
        <v>290</v>
      </c>
      <c r="F37" s="426"/>
      <c r="G37" s="426"/>
      <c r="H37" s="427"/>
    </row>
    <row r="38" spans="1:10" x14ac:dyDescent="0.55000000000000004">
      <c r="A38" s="105"/>
      <c r="E38" s="79" t="s">
        <v>158</v>
      </c>
      <c r="F38" s="79" t="s">
        <v>158</v>
      </c>
      <c r="G38" s="79" t="s">
        <v>158</v>
      </c>
      <c r="H38" s="80" t="s">
        <v>158</v>
      </c>
    </row>
    <row r="39" spans="1:10" x14ac:dyDescent="0.55000000000000004">
      <c r="A39" s="105"/>
      <c r="B39" s="79"/>
      <c r="C39" s="79"/>
      <c r="D39" s="79" t="s">
        <v>165</v>
      </c>
      <c r="E39" s="79" t="s">
        <v>161</v>
      </c>
      <c r="F39" s="79" t="s">
        <v>161</v>
      </c>
      <c r="G39" s="79" t="s">
        <v>161</v>
      </c>
      <c r="H39" s="80" t="s">
        <v>161</v>
      </c>
    </row>
    <row r="40" spans="1:10" x14ac:dyDescent="0.55000000000000004">
      <c r="A40" s="105"/>
      <c r="B40" s="81" t="s">
        <v>192</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row>
    <row r="42" spans="1:10" ht="22" customHeight="1" x14ac:dyDescent="0.55000000000000004">
      <c r="A42" s="105"/>
      <c r="B42" s="87" t="s">
        <v>287</v>
      </c>
      <c r="C42" s="79"/>
      <c r="D42" s="79"/>
      <c r="E42" s="79"/>
      <c r="F42" s="79"/>
      <c r="G42" s="79"/>
      <c r="H42" s="80"/>
      <c r="J42" s="135"/>
    </row>
    <row r="43" spans="1:10" ht="15" customHeight="1" x14ac:dyDescent="0.55000000000000004">
      <c r="A43" s="105"/>
      <c r="B43" s="409"/>
      <c r="C43" s="409"/>
      <c r="D43" s="260"/>
      <c r="E43" s="261"/>
      <c r="F43" s="261"/>
      <c r="G43" s="262"/>
      <c r="H43" s="263"/>
      <c r="J43" s="138"/>
    </row>
    <row r="44" spans="1:10" ht="15" customHeight="1" x14ac:dyDescent="0.55000000000000004">
      <c r="A44" s="105"/>
      <c r="B44" s="417"/>
      <c r="C44" s="418"/>
      <c r="D44" s="260"/>
      <c r="E44" s="261"/>
      <c r="F44" s="261"/>
      <c r="G44" s="262"/>
      <c r="H44" s="263"/>
      <c r="J44" s="138"/>
    </row>
    <row r="45" spans="1:10" ht="15" customHeight="1" x14ac:dyDescent="0.55000000000000004">
      <c r="A45" s="105"/>
      <c r="B45" s="417"/>
      <c r="C45" s="418"/>
      <c r="D45" s="260"/>
      <c r="E45" s="261"/>
      <c r="F45" s="261"/>
      <c r="G45" s="262"/>
      <c r="H45" s="263"/>
      <c r="J45" s="138"/>
    </row>
    <row r="46" spans="1:10" ht="15" customHeight="1" x14ac:dyDescent="0.55000000000000004">
      <c r="A46" s="105"/>
      <c r="B46" s="417"/>
      <c r="C46" s="418"/>
      <c r="D46" s="260"/>
      <c r="E46" s="261"/>
      <c r="F46" s="261"/>
      <c r="G46" s="262"/>
      <c r="H46" s="263"/>
      <c r="J46" s="138"/>
    </row>
    <row r="47" spans="1:10" ht="15" customHeight="1" x14ac:dyDescent="0.55000000000000004">
      <c r="A47" s="105"/>
      <c r="B47" s="412" t="s">
        <v>153</v>
      </c>
      <c r="C47" s="414"/>
      <c r="D47" s="260"/>
      <c r="E47" s="261"/>
      <c r="F47" s="261"/>
      <c r="G47" s="262"/>
      <c r="H47" s="263"/>
      <c r="J47" s="138"/>
    </row>
    <row r="48" spans="1:10" x14ac:dyDescent="0.55000000000000004">
      <c r="A48" s="105"/>
      <c r="B48" s="409"/>
      <c r="C48" s="409"/>
      <c r="D48" s="261"/>
      <c r="E48" s="261"/>
      <c r="F48" s="261"/>
      <c r="G48" s="264"/>
      <c r="H48" s="265"/>
    </row>
    <row r="49" spans="1:8" ht="22" customHeight="1" x14ac:dyDescent="0.55000000000000004">
      <c r="A49" s="105"/>
      <c r="B49" s="87" t="s">
        <v>288</v>
      </c>
      <c r="C49" s="112"/>
      <c r="D49" s="139"/>
      <c r="E49" s="139"/>
      <c r="F49" s="139"/>
      <c r="G49" s="140"/>
      <c r="H49" s="141"/>
    </row>
    <row r="50" spans="1:8" x14ac:dyDescent="0.55000000000000004">
      <c r="A50" s="105"/>
      <c r="B50" s="409"/>
      <c r="C50" s="409"/>
      <c r="D50" s="261"/>
      <c r="E50" s="261"/>
      <c r="F50" s="261"/>
      <c r="G50" s="264"/>
      <c r="H50" s="265"/>
    </row>
    <row r="51" spans="1:8" x14ac:dyDescent="0.55000000000000004">
      <c r="A51" s="105"/>
      <c r="B51" s="417"/>
      <c r="C51" s="418"/>
      <c r="D51" s="261"/>
      <c r="E51" s="261"/>
      <c r="F51" s="261"/>
      <c r="G51" s="264"/>
      <c r="H51" s="265"/>
    </row>
    <row r="52" spans="1:8" x14ac:dyDescent="0.55000000000000004">
      <c r="A52" s="105"/>
      <c r="B52" s="417"/>
      <c r="C52" s="418"/>
      <c r="D52" s="261"/>
      <c r="E52" s="261"/>
      <c r="F52" s="261"/>
      <c r="G52" s="264"/>
      <c r="H52" s="265"/>
    </row>
    <row r="53" spans="1:8" x14ac:dyDescent="0.55000000000000004">
      <c r="A53" s="105"/>
      <c r="B53" s="417"/>
      <c r="C53" s="418"/>
      <c r="D53" s="261"/>
      <c r="E53" s="261"/>
      <c r="F53" s="261"/>
      <c r="G53" s="264"/>
      <c r="H53" s="265"/>
    </row>
    <row r="54" spans="1:8" x14ac:dyDescent="0.55000000000000004">
      <c r="A54" s="105"/>
      <c r="B54" s="412" t="s">
        <v>153</v>
      </c>
      <c r="C54" s="414"/>
      <c r="D54" s="261"/>
      <c r="E54" s="261"/>
      <c r="F54" s="261"/>
      <c r="G54" s="264"/>
      <c r="H54" s="265"/>
    </row>
    <row r="55" spans="1:8" x14ac:dyDescent="0.55000000000000004">
      <c r="A55" s="105"/>
      <c r="B55" s="409"/>
      <c r="C55" s="409"/>
      <c r="D55" s="261"/>
      <c r="E55" s="261"/>
      <c r="F55" s="261"/>
      <c r="G55" s="264"/>
      <c r="H55" s="265"/>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131</v>
      </c>
      <c r="B57" s="49" t="s">
        <v>297</v>
      </c>
      <c r="C57" s="119"/>
      <c r="D57" s="146"/>
      <c r="E57" s="146"/>
      <c r="F57" s="146"/>
      <c r="G57" s="140"/>
      <c r="H57" s="141"/>
    </row>
    <row r="58" spans="1:8" x14ac:dyDescent="0.55000000000000004">
      <c r="A58" s="105"/>
      <c r="C58" s="43" t="s">
        <v>283</v>
      </c>
      <c r="D58" s="143">
        <f>D56</f>
        <v>0</v>
      </c>
      <c r="E58" s="144">
        <f t="shared" ref="E58:H58" si="0">E56</f>
        <v>0</v>
      </c>
      <c r="F58" s="144">
        <f t="shared" si="0"/>
        <v>0</v>
      </c>
      <c r="G58" s="143">
        <f t="shared" si="0"/>
        <v>0</v>
      </c>
      <c r="H58" s="149">
        <f t="shared" si="0"/>
        <v>0</v>
      </c>
    </row>
    <row r="59" spans="1:8" x14ac:dyDescent="0.55000000000000004">
      <c r="A59" s="105"/>
      <c r="C59" s="43" t="s">
        <v>284</v>
      </c>
      <c r="E59" s="299" t="e">
        <f>E58/D58</f>
        <v>#DIV/0!</v>
      </c>
      <c r="F59" s="299" t="e">
        <f>F58/D58</f>
        <v>#DIV/0!</v>
      </c>
      <c r="G59" s="299" t="e">
        <f>G58/D58</f>
        <v>#DIV/0!</v>
      </c>
      <c r="H59" s="300" t="e">
        <f>H58/D58</f>
        <v>#DIV/0!</v>
      </c>
    </row>
    <row r="60" spans="1:8" x14ac:dyDescent="0.55000000000000004">
      <c r="A60" s="105"/>
      <c r="C60" s="43" t="s">
        <v>298</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462</v>
      </c>
      <c r="B62" s="137"/>
      <c r="C62" s="79"/>
      <c r="D62" s="79"/>
      <c r="E62" s="79"/>
      <c r="F62" s="79"/>
      <c r="G62" s="79"/>
      <c r="H62" s="80"/>
    </row>
    <row r="63" spans="1:8" ht="19.5" customHeight="1" x14ac:dyDescent="0.55000000000000004">
      <c r="A63" s="105"/>
      <c r="B63" s="87" t="s">
        <v>287</v>
      </c>
      <c r="C63" s="79"/>
      <c r="D63" s="79"/>
      <c r="E63" s="79"/>
      <c r="F63" s="79"/>
      <c r="G63" s="79"/>
      <c r="H63" s="80"/>
    </row>
    <row r="64" spans="1:8" x14ac:dyDescent="0.55000000000000004">
      <c r="A64" s="105"/>
      <c r="B64" s="409"/>
      <c r="C64" s="409"/>
      <c r="D64" s="260"/>
      <c r="E64" s="261"/>
      <c r="F64" s="261"/>
      <c r="G64" s="262"/>
      <c r="H64" s="263"/>
    </row>
    <row r="65" spans="1:8" x14ac:dyDescent="0.55000000000000004">
      <c r="A65" s="105"/>
      <c r="B65" s="417"/>
      <c r="C65" s="418"/>
      <c r="D65" s="260"/>
      <c r="E65" s="261"/>
      <c r="F65" s="261"/>
      <c r="G65" s="262"/>
      <c r="H65" s="263"/>
    </row>
    <row r="66" spans="1:8" x14ac:dyDescent="0.55000000000000004">
      <c r="A66" s="105"/>
      <c r="B66" s="417"/>
      <c r="C66" s="418"/>
      <c r="D66" s="260"/>
      <c r="E66" s="261"/>
      <c r="F66" s="261"/>
      <c r="G66" s="262"/>
      <c r="H66" s="263"/>
    </row>
    <row r="67" spans="1:8" x14ac:dyDescent="0.55000000000000004">
      <c r="A67" s="105"/>
      <c r="B67" s="417"/>
      <c r="C67" s="418"/>
      <c r="D67" s="260"/>
      <c r="E67" s="261"/>
      <c r="F67" s="261"/>
      <c r="G67" s="262"/>
      <c r="H67" s="263"/>
    </row>
    <row r="68" spans="1:8" x14ac:dyDescent="0.55000000000000004">
      <c r="A68" s="105"/>
      <c r="B68" s="412" t="s">
        <v>153</v>
      </c>
      <c r="C68" s="414"/>
      <c r="D68" s="260"/>
      <c r="E68" s="261"/>
      <c r="F68" s="261"/>
      <c r="G68" s="262"/>
      <c r="H68" s="263"/>
    </row>
    <row r="69" spans="1:8" x14ac:dyDescent="0.55000000000000004">
      <c r="A69" s="105"/>
      <c r="B69" s="409"/>
      <c r="C69" s="409"/>
      <c r="D69" s="261"/>
      <c r="E69" s="261"/>
      <c r="F69" s="261"/>
      <c r="G69" s="264"/>
      <c r="H69" s="265"/>
    </row>
    <row r="70" spans="1:8" ht="19.5" customHeight="1" x14ac:dyDescent="0.55000000000000004">
      <c r="A70" s="105"/>
      <c r="B70" s="87" t="s">
        <v>288</v>
      </c>
      <c r="C70" s="112"/>
      <c r="D70" s="139"/>
      <c r="E70" s="139"/>
      <c r="F70" s="139"/>
      <c r="G70" s="140"/>
      <c r="H70" s="141"/>
    </row>
    <row r="71" spans="1:8" x14ac:dyDescent="0.55000000000000004">
      <c r="A71" s="105"/>
      <c r="B71" s="409"/>
      <c r="C71" s="409"/>
      <c r="D71" s="261"/>
      <c r="E71" s="261"/>
      <c r="F71" s="261"/>
      <c r="G71" s="264"/>
      <c r="H71" s="265"/>
    </row>
    <row r="72" spans="1:8" x14ac:dyDescent="0.55000000000000004">
      <c r="A72" s="105"/>
      <c r="B72" s="417"/>
      <c r="C72" s="418"/>
      <c r="D72" s="261"/>
      <c r="E72" s="261"/>
      <c r="F72" s="261"/>
      <c r="G72" s="264"/>
      <c r="H72" s="265"/>
    </row>
    <row r="73" spans="1:8" x14ac:dyDescent="0.55000000000000004">
      <c r="A73" s="105"/>
      <c r="B73" s="417"/>
      <c r="C73" s="418"/>
      <c r="D73" s="261"/>
      <c r="E73" s="261"/>
      <c r="F73" s="261"/>
      <c r="G73" s="264"/>
      <c r="H73" s="265"/>
    </row>
    <row r="74" spans="1:8" x14ac:dyDescent="0.55000000000000004">
      <c r="A74" s="105"/>
      <c r="B74" s="417"/>
      <c r="C74" s="418"/>
      <c r="D74" s="261"/>
      <c r="E74" s="261"/>
      <c r="F74" s="261"/>
      <c r="G74" s="264"/>
      <c r="H74" s="265"/>
    </row>
    <row r="75" spans="1:8" x14ac:dyDescent="0.55000000000000004">
      <c r="A75" s="105"/>
      <c r="B75" s="412" t="s">
        <v>153</v>
      </c>
      <c r="C75" s="414"/>
      <c r="D75" s="261"/>
      <c r="E75" s="261"/>
      <c r="F75" s="261"/>
      <c r="G75" s="264"/>
      <c r="H75" s="265"/>
    </row>
    <row r="76" spans="1:8" x14ac:dyDescent="0.55000000000000004">
      <c r="A76" s="105"/>
      <c r="B76" s="409"/>
      <c r="C76" s="409"/>
      <c r="D76" s="261"/>
      <c r="E76" s="261"/>
      <c r="F76" s="261"/>
      <c r="G76" s="264"/>
      <c r="H76" s="265"/>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131</v>
      </c>
      <c r="B78" s="49" t="s">
        <v>297</v>
      </c>
      <c r="C78" s="119"/>
      <c r="D78" s="146"/>
      <c r="E78" s="146"/>
      <c r="F78" s="146"/>
      <c r="G78" s="140"/>
      <c r="H78" s="141"/>
    </row>
    <row r="79" spans="1:8" x14ac:dyDescent="0.55000000000000004">
      <c r="A79" s="105"/>
      <c r="C79" s="43" t="s">
        <v>283</v>
      </c>
      <c r="D79" s="143">
        <f>D77</f>
        <v>0</v>
      </c>
      <c r="E79" s="144">
        <f t="shared" ref="E79:H79" si="1">E77</f>
        <v>0</v>
      </c>
      <c r="F79" s="144">
        <f t="shared" si="1"/>
        <v>0</v>
      </c>
      <c r="G79" s="143">
        <f t="shared" si="1"/>
        <v>0</v>
      </c>
      <c r="H79" s="149">
        <f t="shared" si="1"/>
        <v>0</v>
      </c>
    </row>
    <row r="80" spans="1:8" x14ac:dyDescent="0.55000000000000004">
      <c r="A80" s="105"/>
      <c r="C80" s="43" t="s">
        <v>284</v>
      </c>
      <c r="E80" s="299" t="e">
        <f>E79/D79</f>
        <v>#DIV/0!</v>
      </c>
      <c r="F80" s="299" t="e">
        <f>F79/D79</f>
        <v>#DIV/0!</v>
      </c>
      <c r="G80" s="299" t="e">
        <f>G79/D79</f>
        <v>#DIV/0!</v>
      </c>
      <c r="H80" s="300" t="e">
        <f>H79/D79</f>
        <v>#DIV/0!</v>
      </c>
    </row>
    <row r="81" spans="1:8" x14ac:dyDescent="0.55000000000000004">
      <c r="A81" s="105"/>
      <c r="C81" s="43" t="s">
        <v>298</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463</v>
      </c>
      <c r="B83" s="137"/>
      <c r="C83" s="79"/>
      <c r="D83" s="79"/>
      <c r="E83" s="79"/>
      <c r="F83" s="79"/>
      <c r="G83" s="79"/>
      <c r="H83" s="80"/>
    </row>
    <row r="84" spans="1:8" ht="19.5" customHeight="1" x14ac:dyDescent="0.55000000000000004">
      <c r="A84" s="105"/>
      <c r="B84" s="87" t="s">
        <v>287</v>
      </c>
      <c r="C84" s="79"/>
      <c r="D84" s="79"/>
      <c r="E84" s="79"/>
      <c r="F84" s="79"/>
      <c r="G84" s="79"/>
      <c r="H84" s="80"/>
    </row>
    <row r="85" spans="1:8" x14ac:dyDescent="0.55000000000000004">
      <c r="A85" s="105"/>
      <c r="B85" s="409"/>
      <c r="C85" s="409"/>
      <c r="D85" s="260"/>
      <c r="E85" s="261"/>
      <c r="F85" s="261"/>
      <c r="G85" s="262"/>
      <c r="H85" s="263"/>
    </row>
    <row r="86" spans="1:8" x14ac:dyDescent="0.55000000000000004">
      <c r="A86" s="105"/>
      <c r="B86" s="417"/>
      <c r="C86" s="418"/>
      <c r="D86" s="260"/>
      <c r="E86" s="261"/>
      <c r="F86" s="261"/>
      <c r="G86" s="262"/>
      <c r="H86" s="263"/>
    </row>
    <row r="87" spans="1:8" x14ac:dyDescent="0.55000000000000004">
      <c r="A87" s="105"/>
      <c r="B87" s="417"/>
      <c r="C87" s="418"/>
      <c r="D87" s="260"/>
      <c r="E87" s="261"/>
      <c r="F87" s="261"/>
      <c r="G87" s="262"/>
      <c r="H87" s="263"/>
    </row>
    <row r="88" spans="1:8" x14ac:dyDescent="0.55000000000000004">
      <c r="A88" s="105"/>
      <c r="B88" s="417"/>
      <c r="C88" s="418"/>
      <c r="D88" s="260"/>
      <c r="E88" s="261"/>
      <c r="F88" s="261"/>
      <c r="G88" s="262"/>
      <c r="H88" s="263"/>
    </row>
    <row r="89" spans="1:8" x14ac:dyDescent="0.55000000000000004">
      <c r="A89" s="105"/>
      <c r="B89" s="412" t="s">
        <v>153</v>
      </c>
      <c r="C89" s="414"/>
      <c r="D89" s="260"/>
      <c r="E89" s="261"/>
      <c r="F89" s="261"/>
      <c r="G89" s="262"/>
      <c r="H89" s="263"/>
    </row>
    <row r="90" spans="1:8" x14ac:dyDescent="0.55000000000000004">
      <c r="A90" s="105"/>
      <c r="B90" s="409"/>
      <c r="C90" s="409"/>
      <c r="D90" s="261"/>
      <c r="E90" s="261"/>
      <c r="F90" s="261"/>
      <c r="G90" s="264"/>
      <c r="H90" s="265"/>
    </row>
    <row r="91" spans="1:8" ht="19.5" customHeight="1" x14ac:dyDescent="0.55000000000000004">
      <c r="A91" s="105"/>
      <c r="B91" s="87" t="s">
        <v>288</v>
      </c>
      <c r="C91" s="112"/>
      <c r="D91" s="139"/>
      <c r="E91" s="139"/>
      <c r="F91" s="139"/>
      <c r="G91" s="140"/>
      <c r="H91" s="141"/>
    </row>
    <row r="92" spans="1:8" x14ac:dyDescent="0.55000000000000004">
      <c r="A92" s="105"/>
      <c r="B92" s="409"/>
      <c r="C92" s="409"/>
      <c r="D92" s="261"/>
      <c r="E92" s="261"/>
      <c r="F92" s="261"/>
      <c r="G92" s="264"/>
      <c r="H92" s="265"/>
    </row>
    <row r="93" spans="1:8" x14ac:dyDescent="0.55000000000000004">
      <c r="A93" s="105"/>
      <c r="B93" s="417"/>
      <c r="C93" s="418"/>
      <c r="D93" s="261"/>
      <c r="E93" s="261"/>
      <c r="F93" s="261"/>
      <c r="G93" s="264"/>
      <c r="H93" s="265"/>
    </row>
    <row r="94" spans="1:8" x14ac:dyDescent="0.55000000000000004">
      <c r="A94" s="105"/>
      <c r="B94" s="417"/>
      <c r="C94" s="418"/>
      <c r="D94" s="261"/>
      <c r="E94" s="261"/>
      <c r="F94" s="261"/>
      <c r="G94" s="264"/>
      <c r="H94" s="265"/>
    </row>
    <row r="95" spans="1:8" x14ac:dyDescent="0.55000000000000004">
      <c r="A95" s="105"/>
      <c r="B95" s="417"/>
      <c r="C95" s="418"/>
      <c r="D95" s="261"/>
      <c r="E95" s="261"/>
      <c r="F95" s="261"/>
      <c r="G95" s="264"/>
      <c r="H95" s="265"/>
    </row>
    <row r="96" spans="1:8" x14ac:dyDescent="0.55000000000000004">
      <c r="A96" s="105"/>
      <c r="B96" s="412" t="s">
        <v>153</v>
      </c>
      <c r="C96" s="414"/>
      <c r="D96" s="261"/>
      <c r="E96" s="261"/>
      <c r="F96" s="261"/>
      <c r="G96" s="264"/>
      <c r="H96" s="265"/>
    </row>
    <row r="97" spans="1:8" x14ac:dyDescent="0.55000000000000004">
      <c r="A97" s="105"/>
      <c r="B97" s="409"/>
      <c r="C97" s="409"/>
      <c r="D97" s="261"/>
      <c r="E97" s="261"/>
      <c r="F97" s="261"/>
      <c r="G97" s="264"/>
      <c r="H97" s="265"/>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131</v>
      </c>
      <c r="B99" s="49" t="s">
        <v>297</v>
      </c>
      <c r="C99" s="119"/>
      <c r="D99" s="146"/>
      <c r="E99" s="146"/>
      <c r="F99" s="146"/>
      <c r="G99" s="140"/>
      <c r="H99" s="141"/>
    </row>
    <row r="100" spans="1:8" x14ac:dyDescent="0.55000000000000004">
      <c r="A100" s="105"/>
      <c r="C100" s="43" t="s">
        <v>283</v>
      </c>
      <c r="D100" s="143">
        <f>D98</f>
        <v>0</v>
      </c>
      <c r="E100" s="144">
        <f t="shared" ref="E100:H100" si="2">E98</f>
        <v>0</v>
      </c>
      <c r="F100" s="144">
        <f t="shared" si="2"/>
        <v>0</v>
      </c>
      <c r="G100" s="143">
        <f t="shared" si="2"/>
        <v>0</v>
      </c>
      <c r="H100" s="149">
        <f t="shared" si="2"/>
        <v>0</v>
      </c>
    </row>
    <row r="101" spans="1:8" x14ac:dyDescent="0.55000000000000004">
      <c r="A101" s="105"/>
      <c r="C101" s="43" t="s">
        <v>284</v>
      </c>
      <c r="E101" s="299" t="e">
        <f>E100/D100</f>
        <v>#DIV/0!</v>
      </c>
      <c r="F101" s="299" t="e">
        <f>F100/D100</f>
        <v>#DIV/0!</v>
      </c>
      <c r="G101" s="299" t="e">
        <f>G100/D100</f>
        <v>#DIV/0!</v>
      </c>
      <c r="H101" s="300" t="e">
        <f>H100/D100</f>
        <v>#DIV/0!</v>
      </c>
    </row>
    <row r="102" spans="1:8" x14ac:dyDescent="0.55000000000000004">
      <c r="A102" s="105"/>
      <c r="C102" s="43" t="s">
        <v>298</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464</v>
      </c>
      <c r="B104" s="137"/>
      <c r="C104" s="79"/>
      <c r="D104" s="79"/>
      <c r="E104" s="79"/>
      <c r="F104" s="79"/>
      <c r="G104" s="79"/>
      <c r="H104" s="80"/>
    </row>
    <row r="105" spans="1:8" ht="19.5" customHeight="1" x14ac:dyDescent="0.55000000000000004">
      <c r="A105" s="105"/>
      <c r="B105" s="87" t="s">
        <v>287</v>
      </c>
      <c r="C105" s="79"/>
      <c r="D105" s="79"/>
      <c r="E105" s="79"/>
      <c r="F105" s="79"/>
      <c r="G105" s="79"/>
      <c r="H105" s="80"/>
    </row>
    <row r="106" spans="1:8" x14ac:dyDescent="0.55000000000000004">
      <c r="A106" s="105"/>
      <c r="B106" s="409"/>
      <c r="C106" s="409"/>
      <c r="D106" s="260"/>
      <c r="E106" s="261"/>
      <c r="F106" s="261"/>
      <c r="G106" s="262"/>
      <c r="H106" s="263"/>
    </row>
    <row r="107" spans="1:8" x14ac:dyDescent="0.55000000000000004">
      <c r="A107" s="105"/>
      <c r="B107" s="417"/>
      <c r="C107" s="418"/>
      <c r="D107" s="260"/>
      <c r="E107" s="261"/>
      <c r="F107" s="261"/>
      <c r="G107" s="262"/>
      <c r="H107" s="263"/>
    </row>
    <row r="108" spans="1:8" x14ac:dyDescent="0.55000000000000004">
      <c r="A108" s="105"/>
      <c r="B108" s="417"/>
      <c r="C108" s="418"/>
      <c r="D108" s="260"/>
      <c r="E108" s="261"/>
      <c r="F108" s="261"/>
      <c r="G108" s="262"/>
      <c r="H108" s="263"/>
    </row>
    <row r="109" spans="1:8" x14ac:dyDescent="0.55000000000000004">
      <c r="A109" s="105"/>
      <c r="B109" s="417"/>
      <c r="C109" s="418"/>
      <c r="D109" s="260"/>
      <c r="E109" s="261"/>
      <c r="F109" s="261"/>
      <c r="G109" s="262"/>
      <c r="H109" s="263"/>
    </row>
    <row r="110" spans="1:8" x14ac:dyDescent="0.55000000000000004">
      <c r="A110" s="105"/>
      <c r="B110" s="412" t="s">
        <v>153</v>
      </c>
      <c r="C110" s="414"/>
      <c r="D110" s="260"/>
      <c r="E110" s="261"/>
      <c r="F110" s="261"/>
      <c r="G110" s="262"/>
      <c r="H110" s="263"/>
    </row>
    <row r="111" spans="1:8" x14ac:dyDescent="0.55000000000000004">
      <c r="A111" s="105"/>
      <c r="B111" s="409"/>
      <c r="C111" s="409"/>
      <c r="D111" s="261"/>
      <c r="E111" s="261"/>
      <c r="F111" s="261"/>
      <c r="G111" s="264"/>
      <c r="H111" s="265"/>
    </row>
    <row r="112" spans="1:8" ht="19.5" customHeight="1" x14ac:dyDescent="0.55000000000000004">
      <c r="A112" s="105"/>
      <c r="B112" s="87" t="s">
        <v>288</v>
      </c>
      <c r="C112" s="112"/>
      <c r="D112" s="139"/>
      <c r="E112" s="139"/>
      <c r="F112" s="139"/>
      <c r="G112" s="140"/>
      <c r="H112" s="141"/>
    </row>
    <row r="113" spans="1:8" x14ac:dyDescent="0.55000000000000004">
      <c r="A113" s="105"/>
      <c r="B113" s="409"/>
      <c r="C113" s="409"/>
      <c r="D113" s="261"/>
      <c r="E113" s="261"/>
      <c r="F113" s="261"/>
      <c r="G113" s="264"/>
      <c r="H113" s="265"/>
    </row>
    <row r="114" spans="1:8" x14ac:dyDescent="0.55000000000000004">
      <c r="A114" s="105"/>
      <c r="B114" s="417"/>
      <c r="C114" s="418"/>
      <c r="D114" s="261"/>
      <c r="E114" s="261"/>
      <c r="F114" s="261"/>
      <c r="G114" s="264"/>
      <c r="H114" s="265"/>
    </row>
    <row r="115" spans="1:8" x14ac:dyDescent="0.55000000000000004">
      <c r="A115" s="105"/>
      <c r="B115" s="417"/>
      <c r="C115" s="418"/>
      <c r="D115" s="261"/>
      <c r="E115" s="261"/>
      <c r="F115" s="261"/>
      <c r="G115" s="264"/>
      <c r="H115" s="265"/>
    </row>
    <row r="116" spans="1:8" x14ac:dyDescent="0.55000000000000004">
      <c r="A116" s="105"/>
      <c r="B116" s="417"/>
      <c r="C116" s="418"/>
      <c r="D116" s="261"/>
      <c r="E116" s="261"/>
      <c r="F116" s="261"/>
      <c r="G116" s="264"/>
      <c r="H116" s="265"/>
    </row>
    <row r="117" spans="1:8" x14ac:dyDescent="0.55000000000000004">
      <c r="A117" s="105"/>
      <c r="B117" s="412" t="s">
        <v>153</v>
      </c>
      <c r="C117" s="414"/>
      <c r="D117" s="261"/>
      <c r="E117" s="261"/>
      <c r="F117" s="261"/>
      <c r="G117" s="264"/>
      <c r="H117" s="265"/>
    </row>
    <row r="118" spans="1:8" x14ac:dyDescent="0.55000000000000004">
      <c r="A118" s="105"/>
      <c r="B118" s="409"/>
      <c r="C118" s="409"/>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299" t="e">
        <f>E121/D121</f>
        <v>#DIV/0!</v>
      </c>
      <c r="F122" s="299" t="e">
        <f>F121/D121</f>
        <v>#DIV/0!</v>
      </c>
      <c r="G122" s="299" t="e">
        <f>G121/D121</f>
        <v>#DIV/0!</v>
      </c>
      <c r="H122" s="300"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5" t="s">
        <v>351</v>
      </c>
      <c r="D127" s="435"/>
      <c r="E127" s="435"/>
      <c r="F127" s="435"/>
      <c r="G127" s="435"/>
      <c r="H127" s="436"/>
    </row>
    <row r="128" spans="1:8" x14ac:dyDescent="0.55000000000000004">
      <c r="A128" s="105"/>
      <c r="B128" s="156"/>
      <c r="C128" s="435"/>
      <c r="D128" s="435"/>
      <c r="E128" s="435"/>
      <c r="F128" s="435"/>
      <c r="G128" s="435"/>
      <c r="H128" s="436"/>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4" t="s">
        <v>301</v>
      </c>
      <c r="C131" s="424"/>
      <c r="D131" s="424"/>
      <c r="E131" s="424"/>
      <c r="F131" s="424"/>
      <c r="G131" s="424"/>
      <c r="H131" s="425"/>
    </row>
    <row r="132" spans="1:8" x14ac:dyDescent="0.55000000000000004">
      <c r="A132" s="73"/>
      <c r="B132" s="424"/>
      <c r="C132" s="424"/>
      <c r="D132" s="424"/>
      <c r="E132" s="424"/>
      <c r="F132" s="424"/>
      <c r="G132" s="424"/>
      <c r="H132" s="425"/>
    </row>
    <row r="133" spans="1:8" x14ac:dyDescent="0.55000000000000004">
      <c r="A133" s="73"/>
      <c r="B133" s="424"/>
      <c r="C133" s="424"/>
      <c r="D133" s="424"/>
      <c r="E133" s="424"/>
      <c r="F133" s="424"/>
      <c r="G133" s="424"/>
      <c r="H133" s="425"/>
    </row>
    <row r="134" spans="1:8" x14ac:dyDescent="0.55000000000000004">
      <c r="A134" s="73"/>
      <c r="E134" s="91"/>
      <c r="F134" s="91"/>
      <c r="G134" s="91"/>
      <c r="H134" s="150"/>
    </row>
    <row r="135" spans="1:8" x14ac:dyDescent="0.55000000000000004">
      <c r="A135" s="73"/>
      <c r="B135" s="424" t="s">
        <v>334</v>
      </c>
      <c r="C135" s="424"/>
      <c r="D135" s="424"/>
      <c r="E135" s="424"/>
      <c r="F135" s="424"/>
      <c r="G135" s="424"/>
      <c r="H135" s="425"/>
    </row>
    <row r="136" spans="1:8" x14ac:dyDescent="0.55000000000000004">
      <c r="A136" s="73"/>
      <c r="B136" s="424"/>
      <c r="C136" s="424"/>
      <c r="D136" s="424"/>
      <c r="E136" s="424"/>
      <c r="F136" s="424"/>
      <c r="G136" s="424"/>
      <c r="H136" s="425"/>
    </row>
    <row r="137" spans="1:8" x14ac:dyDescent="0.55000000000000004">
      <c r="A137" s="73"/>
      <c r="B137" s="424"/>
      <c r="C137" s="424"/>
      <c r="D137" s="424"/>
      <c r="E137" s="424"/>
      <c r="F137" s="424"/>
      <c r="G137" s="424"/>
      <c r="H137" s="425"/>
    </row>
    <row r="138" spans="1:8" x14ac:dyDescent="0.55000000000000004">
      <c r="A138" s="73"/>
      <c r="B138" s="424"/>
      <c r="C138" s="424"/>
      <c r="D138" s="424"/>
      <c r="E138" s="424"/>
      <c r="F138" s="424"/>
      <c r="G138" s="424"/>
      <c r="H138" s="425"/>
    </row>
    <row r="139" spans="1:8" x14ac:dyDescent="0.55000000000000004">
      <c r="A139" s="73"/>
      <c r="B139" s="424"/>
      <c r="C139" s="424"/>
      <c r="D139" s="424"/>
      <c r="E139" s="424"/>
      <c r="F139" s="424"/>
      <c r="G139" s="424"/>
      <c r="H139" s="425"/>
    </row>
    <row r="140" spans="1:8" x14ac:dyDescent="0.55000000000000004">
      <c r="A140" s="73"/>
      <c r="E140" s="91"/>
      <c r="F140" s="91"/>
      <c r="G140" s="91"/>
      <c r="H140" s="150"/>
    </row>
    <row r="141" spans="1:8" x14ac:dyDescent="0.55000000000000004">
      <c r="A141" s="73"/>
      <c r="B141" s="49" t="s">
        <v>413</v>
      </c>
      <c r="D141" s="448"/>
      <c r="E141" s="448"/>
      <c r="F141" s="448"/>
      <c r="G141" s="448"/>
      <c r="H141" s="449"/>
    </row>
    <row r="142" spans="1:8" x14ac:dyDescent="0.55000000000000004">
      <c r="A142" s="73"/>
      <c r="D142" s="184"/>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9" t="s">
        <v>304</v>
      </c>
      <c r="H144" s="440"/>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4"/>
      <c r="E146" s="261"/>
      <c r="F146" s="90" t="e">
        <f>E146/E152</f>
        <v>#DIV/0!</v>
      </c>
      <c r="G146" s="433"/>
      <c r="H146" s="434"/>
    </row>
    <row r="147" spans="1:8" x14ac:dyDescent="0.55000000000000004">
      <c r="A147" s="73"/>
      <c r="D147" s="284"/>
      <c r="E147" s="261"/>
      <c r="F147" s="90" t="e">
        <f>E147/E152</f>
        <v>#DIV/0!</v>
      </c>
      <c r="G147" s="433"/>
      <c r="H147" s="434"/>
    </row>
    <row r="148" spans="1:8" x14ac:dyDescent="0.55000000000000004">
      <c r="A148" s="73"/>
      <c r="D148" s="284"/>
      <c r="E148" s="261"/>
      <c r="F148" s="90" t="e">
        <f>E148/E152</f>
        <v>#DIV/0!</v>
      </c>
      <c r="G148" s="433"/>
      <c r="H148" s="434"/>
    </row>
    <row r="149" spans="1:8" x14ac:dyDescent="0.55000000000000004">
      <c r="A149" s="73"/>
      <c r="D149" s="284"/>
      <c r="E149" s="261"/>
      <c r="F149" s="90" t="e">
        <f>E149/E152</f>
        <v>#DIV/0!</v>
      </c>
      <c r="G149" s="433"/>
      <c r="H149" s="434"/>
    </row>
    <row r="150" spans="1:8" x14ac:dyDescent="0.55000000000000004">
      <c r="A150" s="73"/>
      <c r="D150" s="284"/>
      <c r="E150" s="261"/>
      <c r="F150" s="90" t="e">
        <f>E150/E152</f>
        <v>#DIV/0!</v>
      </c>
      <c r="G150" s="433"/>
      <c r="H150" s="434"/>
    </row>
    <row r="151" spans="1:8" x14ac:dyDescent="0.55000000000000004">
      <c r="A151" s="73"/>
      <c r="D151" s="285"/>
      <c r="E151" s="267"/>
      <c r="F151" s="90" t="e">
        <f>E151/E152</f>
        <v>#DIV/0!</v>
      </c>
      <c r="G151" s="437"/>
      <c r="H151" s="438"/>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4"/>
      <c r="E155" s="261"/>
      <c r="F155" s="90" t="e">
        <f>E155/E161</f>
        <v>#DIV/0!</v>
      </c>
      <c r="G155" s="433"/>
      <c r="H155" s="434"/>
    </row>
    <row r="156" spans="1:8" x14ac:dyDescent="0.55000000000000004">
      <c r="A156" s="73"/>
      <c r="D156" s="284"/>
      <c r="E156" s="261"/>
      <c r="F156" s="90" t="e">
        <f>E156/E161</f>
        <v>#DIV/0!</v>
      </c>
      <c r="G156" s="433"/>
      <c r="H156" s="434"/>
    </row>
    <row r="157" spans="1:8" x14ac:dyDescent="0.55000000000000004">
      <c r="A157" s="73"/>
      <c r="D157" s="284"/>
      <c r="E157" s="261"/>
      <c r="F157" s="90" t="e">
        <f>E157/E161</f>
        <v>#DIV/0!</v>
      </c>
      <c r="G157" s="433"/>
      <c r="H157" s="434"/>
    </row>
    <row r="158" spans="1:8" x14ac:dyDescent="0.55000000000000004">
      <c r="A158" s="73"/>
      <c r="D158" s="284"/>
      <c r="E158" s="261"/>
      <c r="F158" s="90" t="e">
        <f>E158/E161</f>
        <v>#DIV/0!</v>
      </c>
      <c r="G158" s="433"/>
      <c r="H158" s="434"/>
    </row>
    <row r="159" spans="1:8" x14ac:dyDescent="0.55000000000000004">
      <c r="A159" s="73"/>
      <c r="D159" s="284"/>
      <c r="E159" s="261"/>
      <c r="F159" s="90" t="e">
        <f>E159/E161</f>
        <v>#DIV/0!</v>
      </c>
      <c r="G159" s="433"/>
      <c r="H159" s="434"/>
    </row>
    <row r="160" spans="1:8" x14ac:dyDescent="0.55000000000000004">
      <c r="A160" s="73"/>
      <c r="D160" s="285"/>
      <c r="E160" s="267"/>
      <c r="F160" s="90" t="e">
        <f>E160/E161</f>
        <v>#DIV/0!</v>
      </c>
      <c r="G160" s="437"/>
      <c r="H160" s="438"/>
    </row>
    <row r="161" spans="1:10" x14ac:dyDescent="0.55000000000000004">
      <c r="A161" s="73"/>
      <c r="D161" s="163" t="s">
        <v>306</v>
      </c>
      <c r="E161" s="164">
        <f>SUM(E155:E160)</f>
        <v>0</v>
      </c>
      <c r="F161" s="91"/>
      <c r="G161" s="165" t="s">
        <v>305</v>
      </c>
      <c r="H161" s="289"/>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I163" s="178"/>
      <c r="J163" s="138"/>
    </row>
    <row r="164" spans="1:10" x14ac:dyDescent="0.55000000000000004">
      <c r="A164" s="105"/>
      <c r="C164" s="162" t="e">
        <f>IF(G60="Yes", "Complete Analysis", "N/A - Do Not Complete")</f>
        <v>#DIV/0!</v>
      </c>
      <c r="D164" s="284"/>
      <c r="E164" s="260"/>
      <c r="F164" s="90" t="e">
        <f>E164/$E$169</f>
        <v>#DIV/0!</v>
      </c>
      <c r="G164" s="433"/>
      <c r="H164" s="434"/>
      <c r="J164" s="138"/>
    </row>
    <row r="165" spans="1:10" x14ac:dyDescent="0.55000000000000004">
      <c r="A165" s="105"/>
      <c r="D165" s="284"/>
      <c r="E165" s="260"/>
      <c r="F165" s="90" t="e">
        <f>E165/$E$169</f>
        <v>#DIV/0!</v>
      </c>
      <c r="G165" s="433"/>
      <c r="H165" s="434"/>
      <c r="J165" s="138"/>
    </row>
    <row r="166" spans="1:10" x14ac:dyDescent="0.55000000000000004">
      <c r="A166" s="105"/>
      <c r="D166" s="284"/>
      <c r="E166" s="260"/>
      <c r="F166" s="90" t="e">
        <f>E166/$E$169</f>
        <v>#DIV/0!</v>
      </c>
      <c r="G166" s="433"/>
      <c r="H166" s="434"/>
    </row>
    <row r="167" spans="1:10" x14ac:dyDescent="0.55000000000000004">
      <c r="A167" s="105"/>
      <c r="D167" s="286"/>
      <c r="E167" s="260"/>
      <c r="F167" s="90" t="e">
        <f>E167/E169</f>
        <v>#DIV/0!</v>
      </c>
      <c r="G167" s="433"/>
      <c r="H167" s="434"/>
    </row>
    <row r="168" spans="1:10" x14ac:dyDescent="0.55000000000000004">
      <c r="A168" s="105"/>
      <c r="D168" s="285"/>
      <c r="E168" s="268"/>
      <c r="F168" s="90" t="e">
        <f>E168/E169</f>
        <v>#DIV/0!</v>
      </c>
      <c r="G168" s="437"/>
      <c r="H168" s="438"/>
    </row>
    <row r="169" spans="1:10" x14ac:dyDescent="0.55000000000000004">
      <c r="A169" s="105"/>
      <c r="D169" s="163" t="s">
        <v>307</v>
      </c>
      <c r="E169" s="167">
        <f>SUM(E164:E168)</f>
        <v>0</v>
      </c>
      <c r="F169" s="91"/>
      <c r="G169" s="165" t="s">
        <v>305</v>
      </c>
      <c r="H169" s="289"/>
    </row>
    <row r="170" spans="1:10" x14ac:dyDescent="0.55000000000000004">
      <c r="A170" s="105"/>
      <c r="E170" s="91"/>
      <c r="F170" s="91"/>
      <c r="G170" s="91"/>
      <c r="H170" s="150"/>
    </row>
    <row r="171" spans="1:10" x14ac:dyDescent="0.55000000000000004">
      <c r="A171" s="105"/>
      <c r="B171" s="43" t="s">
        <v>492</v>
      </c>
      <c r="C171" s="43" t="s">
        <v>514</v>
      </c>
      <c r="E171" s="91"/>
      <c r="F171" s="91"/>
      <c r="G171" s="91"/>
      <c r="H171" s="150"/>
      <c r="J171" s="138"/>
    </row>
    <row r="172" spans="1:10" x14ac:dyDescent="0.55000000000000004">
      <c r="A172" s="105"/>
      <c r="C172" s="162" t="e">
        <f>IF(G82="Yes", "Complete Analysis", "N/A - Do Not Complete")</f>
        <v>#DIV/0!</v>
      </c>
      <c r="D172" s="284"/>
      <c r="E172" s="260"/>
      <c r="F172" s="90" t="e">
        <f>E172/$E$177</f>
        <v>#DIV/0!</v>
      </c>
      <c r="G172" s="433"/>
      <c r="H172" s="434"/>
      <c r="J172" s="138"/>
    </row>
    <row r="173" spans="1:10" x14ac:dyDescent="0.55000000000000004">
      <c r="A173" s="105"/>
      <c r="D173" s="284"/>
      <c r="E173" s="260"/>
      <c r="F173" s="90" t="e">
        <f>E173/$E$177</f>
        <v>#DIV/0!</v>
      </c>
      <c r="G173" s="433"/>
      <c r="H173" s="434"/>
    </row>
    <row r="174" spans="1:10" x14ac:dyDescent="0.55000000000000004">
      <c r="A174" s="105"/>
      <c r="D174" s="284"/>
      <c r="E174" s="260"/>
      <c r="F174" s="90" t="e">
        <f>E174/$E$177</f>
        <v>#DIV/0!</v>
      </c>
      <c r="G174" s="433"/>
      <c r="H174" s="434"/>
    </row>
    <row r="175" spans="1:10" x14ac:dyDescent="0.55000000000000004">
      <c r="A175" s="105"/>
      <c r="D175" s="284"/>
      <c r="E175" s="260"/>
      <c r="F175" s="90" t="e">
        <f>E175/$E$177</f>
        <v>#DIV/0!</v>
      </c>
      <c r="G175" s="433"/>
      <c r="H175" s="434"/>
    </row>
    <row r="176" spans="1:10" x14ac:dyDescent="0.55000000000000004">
      <c r="A176" s="105"/>
      <c r="D176" s="285"/>
      <c r="E176" s="268"/>
      <c r="F176" s="90" t="e">
        <f>E176/$E$177</f>
        <v>#DIV/0!</v>
      </c>
      <c r="G176" s="437"/>
      <c r="H176" s="438"/>
    </row>
    <row r="177" spans="1:10" x14ac:dyDescent="0.55000000000000004">
      <c r="A177" s="105"/>
      <c r="D177" s="163" t="s">
        <v>307</v>
      </c>
      <c r="E177" s="167">
        <f>SUM(E172:E176)</f>
        <v>0</v>
      </c>
      <c r="F177" s="91"/>
      <c r="G177" s="165" t="s">
        <v>305</v>
      </c>
      <c r="H177" s="289"/>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IF(G103="Yes", "Complete Analysis", "N/A - Do Not Complete")</f>
        <v>#DIV/0!</v>
      </c>
      <c r="D180" s="284"/>
      <c r="E180" s="260"/>
      <c r="F180" s="90" t="e">
        <f>E180/$E$185</f>
        <v>#DIV/0!</v>
      </c>
      <c r="G180" s="433"/>
      <c r="H180" s="434"/>
      <c r="J180" s="138"/>
    </row>
    <row r="181" spans="1:10" x14ac:dyDescent="0.55000000000000004">
      <c r="A181" s="105"/>
      <c r="D181" s="284"/>
      <c r="E181" s="260"/>
      <c r="F181" s="90" t="e">
        <f>E181/$E$185</f>
        <v>#DIV/0!</v>
      </c>
      <c r="G181" s="433"/>
      <c r="H181" s="434"/>
    </row>
    <row r="182" spans="1:10" x14ac:dyDescent="0.55000000000000004">
      <c r="A182" s="105"/>
      <c r="D182" s="284"/>
      <c r="E182" s="260"/>
      <c r="F182" s="90" t="e">
        <f>E182/$E$185</f>
        <v>#DIV/0!</v>
      </c>
      <c r="G182" s="433"/>
      <c r="H182" s="434"/>
    </row>
    <row r="183" spans="1:10" x14ac:dyDescent="0.55000000000000004">
      <c r="A183" s="105"/>
      <c r="D183" s="284"/>
      <c r="E183" s="260"/>
      <c r="F183" s="90" t="e">
        <f>E183/$E$185</f>
        <v>#DIV/0!</v>
      </c>
      <c r="G183" s="433"/>
      <c r="H183" s="434"/>
    </row>
    <row r="184" spans="1:10" x14ac:dyDescent="0.55000000000000004">
      <c r="A184" s="105"/>
      <c r="D184" s="285"/>
      <c r="E184" s="268"/>
      <c r="F184" s="90" t="e">
        <f>E184/$E$185</f>
        <v>#DIV/0!</v>
      </c>
      <c r="G184" s="437"/>
      <c r="H184" s="438"/>
    </row>
    <row r="185" spans="1:10" x14ac:dyDescent="0.55000000000000004">
      <c r="A185" s="105"/>
      <c r="D185" s="163" t="s">
        <v>307</v>
      </c>
      <c r="E185" s="167">
        <f>SUM(E180:E184)</f>
        <v>0</v>
      </c>
      <c r="F185" s="91"/>
      <c r="G185" s="165" t="s">
        <v>305</v>
      </c>
      <c r="H185" s="289"/>
    </row>
    <row r="186" spans="1:10" x14ac:dyDescent="0.55000000000000004">
      <c r="A186" s="105"/>
      <c r="E186" s="91"/>
      <c r="F186" s="91"/>
      <c r="G186" s="91"/>
      <c r="H186" s="150"/>
    </row>
    <row r="187" spans="1:10" x14ac:dyDescent="0.55000000000000004">
      <c r="A187" s="105"/>
      <c r="B187" s="43" t="s">
        <v>492</v>
      </c>
      <c r="C187" s="43" t="s">
        <v>516</v>
      </c>
      <c r="E187" s="91"/>
      <c r="F187" s="91"/>
      <c r="G187" s="91"/>
      <c r="H187" s="150"/>
      <c r="J187" s="138"/>
    </row>
    <row r="188" spans="1:10" x14ac:dyDescent="0.55000000000000004">
      <c r="A188" s="105"/>
      <c r="C188" s="162" t="e">
        <f>IF(G124="Yes", "Complete Analysis", "N/A - Do Not Complete")</f>
        <v>#DIV/0!</v>
      </c>
      <c r="D188" s="284"/>
      <c r="E188" s="260"/>
      <c r="F188" s="90" t="e">
        <f>E188/$E$193</f>
        <v>#DIV/0!</v>
      </c>
      <c r="G188" s="433"/>
      <c r="H188" s="434"/>
      <c r="J188" s="138"/>
    </row>
    <row r="189" spans="1:10" x14ac:dyDescent="0.55000000000000004">
      <c r="A189" s="105"/>
      <c r="D189" s="284"/>
      <c r="E189" s="260"/>
      <c r="F189" s="90" t="e">
        <f>E189/$E$193</f>
        <v>#DIV/0!</v>
      </c>
      <c r="G189" s="433"/>
      <c r="H189" s="434"/>
    </row>
    <row r="190" spans="1:10" x14ac:dyDescent="0.55000000000000004">
      <c r="A190" s="105"/>
      <c r="D190" s="284"/>
      <c r="E190" s="260"/>
      <c r="F190" s="90" t="e">
        <f>E190/$E$193</f>
        <v>#DIV/0!</v>
      </c>
      <c r="G190" s="433"/>
      <c r="H190" s="434"/>
    </row>
    <row r="191" spans="1:10" x14ac:dyDescent="0.55000000000000004">
      <c r="A191" s="105"/>
      <c r="D191" s="284"/>
      <c r="E191" s="260"/>
      <c r="F191" s="90" t="e">
        <f>E191/$E$193</f>
        <v>#DIV/0!</v>
      </c>
      <c r="G191" s="433"/>
      <c r="H191" s="434"/>
    </row>
    <row r="192" spans="1:10" x14ac:dyDescent="0.55000000000000004">
      <c r="A192" s="105"/>
      <c r="D192" s="285"/>
      <c r="E192" s="273"/>
      <c r="F192" s="90" t="e">
        <f>E192/$E$193</f>
        <v>#DIV/0!</v>
      </c>
      <c r="G192" s="437"/>
      <c r="H192" s="438"/>
    </row>
    <row r="193" spans="1:8" x14ac:dyDescent="0.55000000000000004">
      <c r="A193" s="105"/>
      <c r="D193" s="163" t="s">
        <v>307</v>
      </c>
      <c r="E193" s="185">
        <f>SUM(E188:E192)</f>
        <v>0</v>
      </c>
      <c r="F193" s="91"/>
      <c r="G193" s="165" t="s">
        <v>305</v>
      </c>
      <c r="H193" s="289"/>
    </row>
    <row r="194" spans="1:8" x14ac:dyDescent="0.55000000000000004">
      <c r="A194" s="105"/>
      <c r="D194" s="163"/>
      <c r="E194" s="186"/>
      <c r="F194" s="91"/>
      <c r="G194" s="165"/>
      <c r="H194" s="166"/>
    </row>
    <row r="195" spans="1:8" x14ac:dyDescent="0.55000000000000004">
      <c r="A195" s="105"/>
      <c r="B195" s="43" t="s">
        <v>492</v>
      </c>
      <c r="C195" s="43" t="s">
        <v>494</v>
      </c>
      <c r="E195" s="91"/>
      <c r="F195" s="91"/>
      <c r="G195" s="91"/>
      <c r="H195" s="150"/>
    </row>
    <row r="196" spans="1:8" x14ac:dyDescent="0.55000000000000004">
      <c r="A196" s="105"/>
      <c r="C196" s="162" t="e">
        <f>IF(H60="Yes", "Complete Analysis", "N/A - Do Not Complete")</f>
        <v>#DIV/0!</v>
      </c>
      <c r="D196" s="291"/>
      <c r="E196" s="274"/>
      <c r="F196" s="90" t="e">
        <f>E196/E198</f>
        <v>#DIV/0!</v>
      </c>
      <c r="G196" s="450"/>
      <c r="H196" s="451"/>
    </row>
    <row r="197" spans="1:8" x14ac:dyDescent="0.55000000000000004">
      <c r="A197" s="105"/>
      <c r="C197" s="162"/>
      <c r="D197" s="292"/>
      <c r="E197" s="275"/>
      <c r="F197" s="90" t="e">
        <f>E197/E198</f>
        <v>#DIV/0!</v>
      </c>
      <c r="G197" s="452"/>
      <c r="H197" s="453"/>
    </row>
    <row r="198" spans="1:8" x14ac:dyDescent="0.55000000000000004">
      <c r="A198" s="105"/>
      <c r="C198" s="162"/>
      <c r="D198" s="163" t="s">
        <v>308</v>
      </c>
      <c r="E198" s="167">
        <f>SUM(E196:E197)</f>
        <v>0</v>
      </c>
      <c r="F198" s="90"/>
      <c r="G198" s="165" t="s">
        <v>305</v>
      </c>
      <c r="H198" s="293"/>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396" t="s">
        <v>396</v>
      </c>
      <c r="B201" s="397"/>
      <c r="C201" s="397"/>
      <c r="D201" s="397"/>
      <c r="E201" s="397"/>
      <c r="F201" s="397"/>
      <c r="G201" s="397"/>
      <c r="H201" s="398"/>
    </row>
    <row r="202" spans="1:8" x14ac:dyDescent="0.55000000000000004">
      <c r="A202" s="73" t="s">
        <v>134</v>
      </c>
      <c r="B202" s="422" t="s">
        <v>335</v>
      </c>
      <c r="C202" s="422"/>
      <c r="D202" s="422"/>
      <c r="E202" s="422"/>
      <c r="F202" s="422"/>
      <c r="G202" s="422"/>
      <c r="H202" s="423"/>
    </row>
    <row r="203" spans="1:8" x14ac:dyDescent="0.55000000000000004">
      <c r="A203" s="73"/>
      <c r="B203" s="424"/>
      <c r="C203" s="424"/>
      <c r="D203" s="424"/>
      <c r="E203" s="424"/>
      <c r="F203" s="424"/>
      <c r="G203" s="424"/>
      <c r="H203" s="425"/>
    </row>
    <row r="204" spans="1:8" x14ac:dyDescent="0.55000000000000004">
      <c r="A204" s="105"/>
      <c r="H204" s="75"/>
    </row>
    <row r="205" spans="1:8" x14ac:dyDescent="0.55000000000000004">
      <c r="A205" s="73"/>
      <c r="B205" s="49" t="s">
        <v>413</v>
      </c>
      <c r="D205" s="410"/>
      <c r="E205" s="410"/>
      <c r="F205" s="410"/>
      <c r="G205" s="410"/>
      <c r="H205" s="411"/>
    </row>
    <row r="206" spans="1:8" x14ac:dyDescent="0.55000000000000004">
      <c r="A206" s="73"/>
      <c r="C206" s="77"/>
      <c r="D206" s="77"/>
      <c r="E206" s="77"/>
      <c r="F206" s="77"/>
      <c r="G206" s="77"/>
      <c r="H206" s="78"/>
    </row>
    <row r="207" spans="1:8" x14ac:dyDescent="0.55000000000000004">
      <c r="A207" s="105"/>
      <c r="E207" s="426" t="s">
        <v>290</v>
      </c>
      <c r="F207" s="426"/>
      <c r="G207" s="426"/>
      <c r="H207" s="427"/>
    </row>
    <row r="208" spans="1:8" x14ac:dyDescent="0.55000000000000004">
      <c r="A208" s="105"/>
      <c r="E208" s="79" t="s">
        <v>138</v>
      </c>
      <c r="F208" s="79" t="s">
        <v>138</v>
      </c>
      <c r="G208" s="79" t="s">
        <v>138</v>
      </c>
      <c r="H208" s="80" t="s">
        <v>138</v>
      </c>
    </row>
    <row r="209" spans="1:8" x14ac:dyDescent="0.55000000000000004">
      <c r="A209" s="105"/>
      <c r="B209" s="81" t="s">
        <v>200</v>
      </c>
      <c r="C209" s="82"/>
      <c r="D209" s="83"/>
      <c r="E209" s="82" t="s">
        <v>350</v>
      </c>
      <c r="F209" s="82" t="s">
        <v>148</v>
      </c>
      <c r="G209" s="82" t="s">
        <v>285</v>
      </c>
      <c r="H209" s="134" t="s">
        <v>286</v>
      </c>
    </row>
    <row r="210" spans="1:8" ht="22" customHeight="1" x14ac:dyDescent="0.55000000000000004">
      <c r="A210" s="105"/>
      <c r="B210" s="87" t="s">
        <v>287</v>
      </c>
      <c r="C210" s="79"/>
      <c r="D210" s="79"/>
      <c r="E210" s="79"/>
      <c r="F210" s="79"/>
      <c r="G210" s="79"/>
      <c r="H210" s="80"/>
    </row>
    <row r="211" spans="1:8" x14ac:dyDescent="0.55000000000000004">
      <c r="A211" s="105"/>
      <c r="B211" s="442"/>
      <c r="C211" s="442"/>
      <c r="D211" s="442"/>
      <c r="E211" s="269"/>
      <c r="F211" s="269"/>
      <c r="G211" s="271"/>
      <c r="H211" s="270"/>
    </row>
    <row r="212" spans="1:8" x14ac:dyDescent="0.55000000000000004">
      <c r="A212" s="105"/>
      <c r="B212" s="409"/>
      <c r="C212" s="409"/>
      <c r="D212" s="409"/>
      <c r="E212" s="271"/>
      <c r="F212" s="271"/>
      <c r="G212" s="271"/>
      <c r="H212" s="270"/>
    </row>
    <row r="213" spans="1:8" x14ac:dyDescent="0.55000000000000004">
      <c r="A213" s="105"/>
      <c r="B213" s="409"/>
      <c r="C213" s="409"/>
      <c r="D213" s="409"/>
      <c r="E213" s="271"/>
      <c r="F213" s="271"/>
      <c r="G213" s="271"/>
      <c r="H213" s="270"/>
    </row>
    <row r="214" spans="1:8" x14ac:dyDescent="0.55000000000000004">
      <c r="A214" s="105"/>
      <c r="B214" s="409"/>
      <c r="C214" s="409"/>
      <c r="D214" s="409"/>
      <c r="E214" s="271"/>
      <c r="F214" s="271"/>
      <c r="G214" s="271"/>
      <c r="H214" s="270"/>
    </row>
    <row r="215" spans="1:8" x14ac:dyDescent="0.55000000000000004">
      <c r="A215" s="105"/>
      <c r="B215" s="441" t="s">
        <v>153</v>
      </c>
      <c r="C215" s="441"/>
      <c r="D215" s="441"/>
      <c r="E215" s="271"/>
      <c r="F215" s="271"/>
      <c r="G215" s="271"/>
      <c r="H215" s="272"/>
    </row>
    <row r="216" spans="1:8" x14ac:dyDescent="0.55000000000000004">
      <c r="A216" s="105"/>
      <c r="B216" s="409"/>
      <c r="C216" s="409"/>
      <c r="D216" s="409"/>
      <c r="E216" s="271"/>
      <c r="F216" s="271"/>
      <c r="G216" s="271"/>
      <c r="H216" s="272"/>
    </row>
    <row r="217" spans="1:8" ht="22" customHeight="1" x14ac:dyDescent="0.55000000000000004">
      <c r="A217" s="105"/>
      <c r="B217" s="87" t="s">
        <v>288</v>
      </c>
      <c r="C217" s="112"/>
      <c r="D217" s="139"/>
      <c r="E217" s="139"/>
      <c r="F217" s="139"/>
      <c r="G217" s="140"/>
      <c r="H217" s="141"/>
    </row>
    <row r="218" spans="1:8" x14ac:dyDescent="0.55000000000000004">
      <c r="A218" s="105"/>
      <c r="B218" s="409"/>
      <c r="C218" s="409"/>
      <c r="D218" s="409"/>
      <c r="E218" s="271"/>
      <c r="F218" s="271"/>
      <c r="G218" s="271"/>
      <c r="H218" s="272"/>
    </row>
    <row r="219" spans="1:8" x14ac:dyDescent="0.55000000000000004">
      <c r="A219" s="105"/>
      <c r="B219" s="417"/>
      <c r="C219" s="432"/>
      <c r="D219" s="418"/>
      <c r="E219" s="271"/>
      <c r="F219" s="271"/>
      <c r="G219" s="271"/>
      <c r="H219" s="272"/>
    </row>
    <row r="220" spans="1:8" x14ac:dyDescent="0.55000000000000004">
      <c r="A220" s="105"/>
      <c r="B220" s="417"/>
      <c r="C220" s="432"/>
      <c r="D220" s="418"/>
      <c r="E220" s="271"/>
      <c r="F220" s="271"/>
      <c r="G220" s="271"/>
      <c r="H220" s="272"/>
    </row>
    <row r="221" spans="1:8" x14ac:dyDescent="0.55000000000000004">
      <c r="A221" s="105"/>
      <c r="B221" s="417"/>
      <c r="C221" s="432"/>
      <c r="D221" s="418"/>
      <c r="E221" s="271"/>
      <c r="F221" s="271"/>
      <c r="G221" s="271"/>
      <c r="H221" s="272"/>
    </row>
    <row r="222" spans="1:8" x14ac:dyDescent="0.55000000000000004">
      <c r="A222" s="105"/>
      <c r="B222" s="412" t="s">
        <v>153</v>
      </c>
      <c r="C222" s="413"/>
      <c r="D222" s="414"/>
      <c r="E222" s="271"/>
      <c r="F222" s="271"/>
      <c r="G222" s="271"/>
      <c r="H222" s="272"/>
    </row>
    <row r="223" spans="1:8" x14ac:dyDescent="0.55000000000000004">
      <c r="A223" s="105"/>
      <c r="B223" s="409"/>
      <c r="C223" s="409"/>
      <c r="D223" s="409"/>
      <c r="E223" s="271"/>
      <c r="F223" s="271"/>
      <c r="G223" s="271"/>
      <c r="H223" s="272"/>
    </row>
    <row r="224" spans="1:8" x14ac:dyDescent="0.55000000000000004">
      <c r="A224" s="105"/>
      <c r="B224" s="118"/>
      <c r="C224" s="118"/>
      <c r="D224" s="118"/>
      <c r="E224" s="119"/>
      <c r="F224" s="119"/>
      <c r="G224" s="119"/>
      <c r="H224" s="172"/>
    </row>
    <row r="225" spans="1:10" x14ac:dyDescent="0.55000000000000004">
      <c r="A225" s="73" t="s">
        <v>135</v>
      </c>
      <c r="B225" s="117" t="s">
        <v>336</v>
      </c>
      <c r="C225" s="118"/>
      <c r="D225" s="118"/>
      <c r="E225" s="119"/>
      <c r="F225" s="119"/>
      <c r="G225" s="119"/>
      <c r="H225" s="172"/>
      <c r="J225" s="138"/>
    </row>
    <row r="226" spans="1:10" x14ac:dyDescent="0.55000000000000004">
      <c r="A226" s="105"/>
      <c r="B226" s="407"/>
      <c r="C226" s="407"/>
      <c r="D226" s="407"/>
      <c r="E226" s="407"/>
      <c r="F226" s="407"/>
      <c r="G226" s="407"/>
      <c r="H226" s="408"/>
      <c r="J226" s="138"/>
    </row>
    <row r="227" spans="1:10" x14ac:dyDescent="0.55000000000000004">
      <c r="A227" s="105"/>
      <c r="B227" s="407"/>
      <c r="C227" s="407"/>
      <c r="D227" s="407"/>
      <c r="E227" s="407"/>
      <c r="F227" s="407"/>
      <c r="G227" s="407"/>
      <c r="H227" s="408"/>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55" priority="4">
      <formula>$F$17="no"</formula>
    </cfRule>
    <cfRule type="expression" dxfId="154" priority="6">
      <formula>$F$20="no"</formula>
    </cfRule>
  </conditionalFormatting>
  <conditionalFormatting sqref="A62">
    <cfRule type="expression" dxfId="153" priority="7">
      <formula>$F$20="no"</formula>
    </cfRule>
  </conditionalFormatting>
  <conditionalFormatting sqref="A83">
    <cfRule type="expression" dxfId="152" priority="8">
      <formula>$F$20="no"</formula>
    </cfRule>
  </conditionalFormatting>
  <conditionalFormatting sqref="A104">
    <cfRule type="expression" dxfId="151" priority="9">
      <formula>$F$20="no"</formula>
    </cfRule>
  </conditionalFormatting>
  <conditionalFormatting sqref="A28:H32 A33:D33 A34:C35 A36:H174 A175:G175 A176:H182 A183:G183 A184:H190 A191:G191 A192:H228">
    <cfRule type="expression" dxfId="150"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9" priority="5">
      <formula>$F$17="no"</formula>
    </cfRule>
  </conditionalFormatting>
  <conditionalFormatting sqref="B171:B175">
    <cfRule type="expression" dxfId="148" priority="34">
      <formula>$F$15="no"</formula>
    </cfRule>
  </conditionalFormatting>
  <conditionalFormatting sqref="B178:B179">
    <cfRule type="expression" dxfId="147" priority="38">
      <formula>$F$15="no"</formula>
    </cfRule>
  </conditionalFormatting>
  <conditionalFormatting sqref="B163:H169">
    <cfRule type="expression" dxfId="146" priority="43">
      <formula>$F$15="no"</formula>
    </cfRule>
  </conditionalFormatting>
  <conditionalFormatting sqref="B187:H190">
    <cfRule type="expression" dxfId="145" priority="35">
      <formula>$F$15="no"</formula>
    </cfRule>
  </conditionalFormatting>
  <conditionalFormatting sqref="C163">
    <cfRule type="expression" dxfId="144" priority="3">
      <formula>$F$17="no"</formula>
    </cfRule>
  </conditionalFormatting>
  <conditionalFormatting sqref="C195">
    <cfRule type="expression" dxfId="143" priority="2">
      <formula>$F$17="no"</formula>
    </cfRule>
  </conditionalFormatting>
  <conditionalFormatting sqref="C171:H174">
    <cfRule type="expression" dxfId="142" priority="46">
      <formula>$F$15="no"</formula>
    </cfRule>
  </conditionalFormatting>
  <conditionalFormatting sqref="C179:H179">
    <cfRule type="expression" dxfId="141" priority="41">
      <formula>$F$15="no"</formula>
    </cfRule>
  </conditionalFormatting>
  <conditionalFormatting sqref="E43:E48 E50:E56 E58:E61 E71:E77 E79:E82 E92:E98 E100:E103 E113:E119 E121:E125 B145:H152 E218:E223">
    <cfRule type="expression" dxfId="140" priority="55">
      <formula>$F$11="no"</formula>
    </cfRule>
  </conditionalFormatting>
  <conditionalFormatting sqref="E64:E69">
    <cfRule type="expression" dxfId="139" priority="21">
      <formula>$F$11="no"</formula>
    </cfRule>
  </conditionalFormatting>
  <conditionalFormatting sqref="E85:E90">
    <cfRule type="expression" dxfId="138" priority="17">
      <formula>$F$11="no"</formula>
    </cfRule>
  </conditionalFormatting>
  <conditionalFormatting sqref="E106:E111">
    <cfRule type="expression" dxfId="137" priority="13">
      <formula>$F$11="no"</formula>
    </cfRule>
  </conditionalFormatting>
  <conditionalFormatting sqref="E211:E216">
    <cfRule type="expression" dxfId="136" priority="51">
      <formula>$F$11="no"</formula>
    </cfRule>
  </conditionalFormatting>
  <conditionalFormatting sqref="F43:F48 F50:F56 F58:F61 F71:F77 F79:F82 F92:F98 F100:F103 F113:F119 F121:F125 B154:H161 F218:F223">
    <cfRule type="expression" dxfId="135" priority="54">
      <formula>$F$13="no"</formula>
    </cfRule>
  </conditionalFormatting>
  <conditionalFormatting sqref="F64:F69">
    <cfRule type="expression" dxfId="134" priority="20">
      <formula>$F$13="no"</formula>
    </cfRule>
  </conditionalFormatting>
  <conditionalFormatting sqref="F85:F90">
    <cfRule type="expression" dxfId="133" priority="16">
      <formula>$F$13="no"</formula>
    </cfRule>
  </conditionalFormatting>
  <conditionalFormatting sqref="F106:F111">
    <cfRule type="expression" dxfId="132" priority="12">
      <formula>$F$13="no"</formula>
    </cfRule>
  </conditionalFormatting>
  <conditionalFormatting sqref="F211:F216">
    <cfRule type="expression" dxfId="131" priority="50">
      <formula>$F$13="no"</formula>
    </cfRule>
  </conditionalFormatting>
  <conditionalFormatting sqref="G43:G48 G50:G56 G58:G61 G71:G77 G79:G82 G92:G98 G100:G103 G113:G119 G121:G125 C175:G175 C176:H177 B180:H182 B183:G183 B184:H184 C185:H185 B191:G191 B192:H194 G218:G223">
    <cfRule type="expression" dxfId="130" priority="53">
      <formula>$F$15="no"</formula>
    </cfRule>
  </conditionalFormatting>
  <conditionalFormatting sqref="G64:G69">
    <cfRule type="expression" dxfId="129" priority="19">
      <formula>$F$15="no"</formula>
    </cfRule>
  </conditionalFormatting>
  <conditionalFormatting sqref="G85:G90">
    <cfRule type="expression" dxfId="128" priority="15">
      <formula>$F$15="no"</formula>
    </cfRule>
  </conditionalFormatting>
  <conditionalFormatting sqref="G106:G111">
    <cfRule type="expression" dxfId="127" priority="11">
      <formula>$F$15="no"</formula>
    </cfRule>
  </conditionalFormatting>
  <conditionalFormatting sqref="G211:G216">
    <cfRule type="expression" dxfId="126" priority="49">
      <formula>$F$15="no"</formula>
    </cfRule>
  </conditionalFormatting>
  <conditionalFormatting sqref="H43:H48 H50:H56 H58:H61 H71:H77 H79:H82 H92:H98 H100:H103 H113:H119 H121:H125 B195:H198 H218:H223">
    <cfRule type="expression" dxfId="125" priority="52">
      <formula>$F$20="no"</formula>
    </cfRule>
  </conditionalFormatting>
  <conditionalFormatting sqref="H64:H69">
    <cfRule type="expression" dxfId="124" priority="18">
      <formula>$F$20="no"</formula>
    </cfRule>
  </conditionalFormatting>
  <conditionalFormatting sqref="H85:H90">
    <cfRule type="expression" dxfId="123" priority="14">
      <formula>$F$20="no"</formula>
    </cfRule>
  </conditionalFormatting>
  <conditionalFormatting sqref="H106:H111">
    <cfRule type="expression" dxfId="122" priority="10">
      <formula>$F$20="no"</formula>
    </cfRule>
  </conditionalFormatting>
  <conditionalFormatting sqref="H211:H216">
    <cfRule type="expression" dxfId="121"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3"/>
  <sheetViews>
    <sheetView showGridLines="0" zoomScaleNormal="100" workbookViewId="0"/>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427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XXI</v>
      </c>
      <c r="D6" s="50"/>
      <c r="E6" s="50"/>
      <c r="F6" s="50"/>
      <c r="G6" s="50"/>
    </row>
    <row r="7" spans="1:8" ht="14.7" thickBot="1" x14ac:dyDescent="0.6"/>
    <row r="8" spans="1:8" x14ac:dyDescent="0.55000000000000004">
      <c r="A8" s="187" t="s">
        <v>375</v>
      </c>
      <c r="B8" s="188"/>
      <c r="C8" s="188"/>
      <c r="D8" s="188"/>
      <c r="E8" s="188"/>
      <c r="F8" s="188"/>
      <c r="G8" s="188"/>
      <c r="H8" s="189"/>
    </row>
    <row r="9" spans="1:8" ht="15" customHeight="1" x14ac:dyDescent="0.55000000000000004">
      <c r="A9" s="190" t="s">
        <v>374</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370</v>
      </c>
      <c r="B11" s="196" t="s">
        <v>428</v>
      </c>
      <c r="C11" s="194"/>
      <c r="D11" s="194"/>
      <c r="E11" s="194"/>
      <c r="F11" s="128" t="s">
        <v>372</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373</v>
      </c>
      <c r="B13" s="196" t="s">
        <v>429</v>
      </c>
      <c r="C13" s="194"/>
      <c r="D13" s="194"/>
      <c r="E13" s="194"/>
      <c r="F13" s="128" t="s">
        <v>372</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378</v>
      </c>
      <c r="B15" s="196" t="s">
        <v>430</v>
      </c>
      <c r="C15" s="194"/>
      <c r="D15" s="194"/>
      <c r="E15" s="194"/>
      <c r="F15" s="63" t="s">
        <v>371</v>
      </c>
      <c r="G15" s="64" t="str">
        <f>IF(F15="yes","  Complete Section 1 and Section 2","")</f>
        <v xml:space="preserve">  Complete Section 1 and Section 2</v>
      </c>
      <c r="H15" s="129"/>
    </row>
    <row r="16" spans="1:8" ht="6" customHeight="1" x14ac:dyDescent="0.55000000000000004">
      <c r="A16" s="195"/>
      <c r="B16" s="196"/>
      <c r="C16" s="194"/>
      <c r="D16" s="194"/>
      <c r="E16" s="194"/>
      <c r="F16" s="59"/>
      <c r="G16" s="64"/>
      <c r="H16" s="129"/>
    </row>
    <row r="17" spans="1:10" x14ac:dyDescent="0.55000000000000004">
      <c r="A17" s="195" t="s">
        <v>379</v>
      </c>
      <c r="B17" s="454" t="s">
        <v>501</v>
      </c>
      <c r="C17" s="454"/>
      <c r="D17" s="454"/>
      <c r="E17" s="454"/>
      <c r="F17" s="128" t="s">
        <v>372</v>
      </c>
      <c r="G17" s="64" t="str">
        <f>IF(F17="yes","  Report each income level in separate tiers in Section 1 and Section 2","")</f>
        <v/>
      </c>
      <c r="H17" s="129"/>
    </row>
    <row r="18" spans="1:10" x14ac:dyDescent="0.55000000000000004">
      <c r="A18" s="195"/>
      <c r="B18" s="454"/>
      <c r="C18" s="454"/>
      <c r="D18" s="454"/>
      <c r="E18" s="454"/>
      <c r="F18" s="59"/>
      <c r="G18" s="64"/>
      <c r="H18" s="129"/>
    </row>
    <row r="19" spans="1:10" ht="6" customHeight="1" x14ac:dyDescent="0.55000000000000004">
      <c r="A19" s="195"/>
      <c r="B19" s="196"/>
      <c r="C19" s="194"/>
      <c r="D19" s="194"/>
      <c r="E19" s="194"/>
      <c r="F19" s="59"/>
      <c r="G19" s="64"/>
      <c r="H19" s="129"/>
    </row>
    <row r="20" spans="1:10" x14ac:dyDescent="0.55000000000000004">
      <c r="A20" s="195" t="s">
        <v>491</v>
      </c>
      <c r="B20" s="196" t="s">
        <v>431</v>
      </c>
      <c r="C20" s="194"/>
      <c r="D20" s="194"/>
      <c r="E20" s="194"/>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8" t="s">
        <v>660</v>
      </c>
      <c r="C24" s="428"/>
      <c r="D24" s="428"/>
      <c r="E24" s="428"/>
      <c r="F24" s="428"/>
      <c r="G24" s="428"/>
      <c r="H24" s="129"/>
      <c r="J24" s="131"/>
    </row>
    <row r="25" spans="1:10" x14ac:dyDescent="0.55000000000000004">
      <c r="A25" s="61"/>
      <c r="B25" s="429" t="s">
        <v>659</v>
      </c>
      <c r="C25" s="429"/>
      <c r="D25" s="429"/>
      <c r="E25" s="429"/>
      <c r="F25" s="429"/>
      <c r="G25" s="429"/>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396" t="s">
        <v>433</v>
      </c>
      <c r="B28" s="397"/>
      <c r="C28" s="397"/>
      <c r="D28" s="397"/>
      <c r="E28" s="397"/>
      <c r="F28" s="397"/>
      <c r="G28" s="397"/>
      <c r="H28" s="398"/>
    </row>
    <row r="29" spans="1:10" x14ac:dyDescent="0.55000000000000004">
      <c r="A29" s="73" t="s">
        <v>130</v>
      </c>
      <c r="B29" s="422" t="s">
        <v>368</v>
      </c>
      <c r="C29" s="422"/>
      <c r="D29" s="422"/>
      <c r="E29" s="422"/>
      <c r="F29" s="422"/>
      <c r="G29" s="422"/>
      <c r="H29" s="423"/>
    </row>
    <row r="30" spans="1:10" x14ac:dyDescent="0.55000000000000004">
      <c r="A30" s="73"/>
      <c r="B30" s="424"/>
      <c r="C30" s="424"/>
      <c r="D30" s="424"/>
      <c r="E30" s="424"/>
      <c r="F30" s="424"/>
      <c r="G30" s="424"/>
      <c r="H30" s="425"/>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30" t="s">
        <v>489</v>
      </c>
      <c r="E33" s="430"/>
      <c r="F33" s="430"/>
      <c r="G33" s="430"/>
      <c r="H33" s="431"/>
    </row>
    <row r="34" spans="1:10" ht="15" customHeight="1" x14ac:dyDescent="0.55000000000000004">
      <c r="A34" s="73"/>
      <c r="B34" s="49"/>
      <c r="D34" s="430"/>
      <c r="E34" s="430"/>
      <c r="F34" s="430"/>
      <c r="G34" s="430"/>
      <c r="H34" s="431"/>
    </row>
    <row r="35" spans="1:10" x14ac:dyDescent="0.55000000000000004">
      <c r="A35" s="73"/>
      <c r="B35" s="49"/>
      <c r="D35" s="430"/>
      <c r="E35" s="430"/>
      <c r="F35" s="430"/>
      <c r="G35" s="430"/>
      <c r="H35" s="431"/>
    </row>
    <row r="36" spans="1:10" x14ac:dyDescent="0.55000000000000004">
      <c r="A36" s="73"/>
      <c r="C36" s="77"/>
      <c r="D36" s="77"/>
      <c r="E36" s="77"/>
      <c r="F36" s="77"/>
      <c r="G36" s="77"/>
      <c r="H36" s="78"/>
    </row>
    <row r="37" spans="1:10" ht="15" customHeight="1" x14ac:dyDescent="0.55000000000000004">
      <c r="A37" s="105"/>
      <c r="B37" s="77"/>
      <c r="C37" s="77"/>
      <c r="D37" s="77"/>
      <c r="E37" s="426" t="s">
        <v>290</v>
      </c>
      <c r="F37" s="426"/>
      <c r="G37" s="426"/>
      <c r="H37" s="427"/>
    </row>
    <row r="38" spans="1:10" x14ac:dyDescent="0.55000000000000004">
      <c r="A38" s="105"/>
      <c r="E38" s="79" t="s">
        <v>158</v>
      </c>
      <c r="F38" s="79" t="s">
        <v>158</v>
      </c>
      <c r="G38" s="79" t="s">
        <v>158</v>
      </c>
      <c r="H38" s="80" t="s">
        <v>158</v>
      </c>
    </row>
    <row r="39" spans="1:10" x14ac:dyDescent="0.55000000000000004">
      <c r="A39" s="105"/>
      <c r="B39" s="79"/>
      <c r="C39" s="79"/>
      <c r="D39" s="79" t="s">
        <v>180</v>
      </c>
      <c r="E39" s="79" t="s">
        <v>161</v>
      </c>
      <c r="F39" s="79" t="s">
        <v>161</v>
      </c>
      <c r="G39" s="79" t="s">
        <v>161</v>
      </c>
      <c r="H39" s="80" t="s">
        <v>161</v>
      </c>
    </row>
    <row r="40" spans="1:10" x14ac:dyDescent="0.55000000000000004">
      <c r="A40" s="105"/>
      <c r="B40" s="81" t="s">
        <v>193</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c r="J41" s="135"/>
    </row>
    <row r="42" spans="1:10" ht="22" customHeight="1" x14ac:dyDescent="0.55000000000000004">
      <c r="A42" s="105"/>
      <c r="B42" s="87" t="s">
        <v>287</v>
      </c>
      <c r="C42" s="79"/>
      <c r="D42" s="79"/>
      <c r="E42" s="79"/>
      <c r="F42" s="79"/>
      <c r="G42" s="79"/>
      <c r="H42" s="80"/>
      <c r="J42" s="138"/>
    </row>
    <row r="43" spans="1:10" ht="15" customHeight="1" x14ac:dyDescent="0.55000000000000004">
      <c r="A43" s="105"/>
      <c r="B43" s="409" t="s">
        <v>755</v>
      </c>
      <c r="C43" s="409"/>
      <c r="D43" s="260">
        <v>113905211</v>
      </c>
      <c r="E43" s="276"/>
      <c r="F43" s="276"/>
      <c r="G43" s="260">
        <v>932010</v>
      </c>
      <c r="H43" s="277"/>
      <c r="J43" s="138"/>
    </row>
    <row r="44" spans="1:10" ht="15" customHeight="1" x14ac:dyDescent="0.55000000000000004">
      <c r="A44" s="105"/>
      <c r="B44" s="417" t="s">
        <v>756</v>
      </c>
      <c r="C44" s="418"/>
      <c r="D44" s="260">
        <v>11060389</v>
      </c>
      <c r="E44" s="276"/>
      <c r="F44" s="276"/>
      <c r="G44" s="260">
        <v>113047</v>
      </c>
      <c r="H44" s="277"/>
      <c r="J44" s="138"/>
    </row>
    <row r="45" spans="1:10" ht="15" customHeight="1" x14ac:dyDescent="0.55000000000000004">
      <c r="A45" s="105"/>
      <c r="B45" s="417"/>
      <c r="C45" s="418"/>
      <c r="D45" s="260"/>
      <c r="E45" s="276"/>
      <c r="F45" s="276"/>
      <c r="G45" s="260"/>
      <c r="H45" s="277"/>
      <c r="J45" s="138"/>
    </row>
    <row r="46" spans="1:10" ht="15" customHeight="1" x14ac:dyDescent="0.55000000000000004">
      <c r="A46" s="105"/>
      <c r="B46" s="417"/>
      <c r="C46" s="418"/>
      <c r="D46" s="260"/>
      <c r="E46" s="276"/>
      <c r="F46" s="276"/>
      <c r="G46" s="260"/>
      <c r="H46" s="277"/>
      <c r="J46" s="138"/>
    </row>
    <row r="47" spans="1:10" ht="15" customHeight="1" x14ac:dyDescent="0.55000000000000004">
      <c r="A47" s="105"/>
      <c r="B47" s="412" t="s">
        <v>153</v>
      </c>
      <c r="C47" s="414"/>
      <c r="D47" s="260"/>
      <c r="E47" s="276"/>
      <c r="F47" s="276"/>
      <c r="G47" s="260"/>
      <c r="H47" s="277"/>
      <c r="J47" s="138"/>
    </row>
    <row r="48" spans="1:10" x14ac:dyDescent="0.55000000000000004">
      <c r="A48" s="105"/>
      <c r="B48" s="409"/>
      <c r="C48" s="409"/>
      <c r="D48" s="261"/>
      <c r="E48" s="261"/>
      <c r="F48" s="278"/>
      <c r="G48" s="264"/>
      <c r="H48" s="265"/>
      <c r="J48" s="122"/>
    </row>
    <row r="49" spans="1:10" ht="22" customHeight="1" x14ac:dyDescent="0.55000000000000004">
      <c r="A49" s="105"/>
      <c r="B49" s="87" t="s">
        <v>288</v>
      </c>
      <c r="C49" s="112"/>
      <c r="D49" s="139"/>
      <c r="E49" s="139"/>
      <c r="F49" s="139"/>
      <c r="G49" s="140"/>
      <c r="H49" s="141"/>
      <c r="J49" s="122"/>
    </row>
    <row r="50" spans="1:10" x14ac:dyDescent="0.55000000000000004">
      <c r="A50" s="105"/>
      <c r="B50" s="409" t="s">
        <v>755</v>
      </c>
      <c r="C50" s="409"/>
      <c r="D50" s="261">
        <v>338963.73</v>
      </c>
      <c r="E50" s="261"/>
      <c r="F50" s="261"/>
      <c r="G50" s="264">
        <v>2036</v>
      </c>
      <c r="H50" s="265"/>
      <c r="J50" s="122"/>
    </row>
    <row r="51" spans="1:10" x14ac:dyDescent="0.55000000000000004">
      <c r="A51" s="105"/>
      <c r="B51" s="417" t="s">
        <v>756</v>
      </c>
      <c r="C51" s="418"/>
      <c r="D51" s="261">
        <v>542635.64</v>
      </c>
      <c r="E51" s="261"/>
      <c r="F51" s="261"/>
      <c r="G51" s="264">
        <v>5335</v>
      </c>
      <c r="H51" s="265"/>
      <c r="J51" s="122"/>
    </row>
    <row r="52" spans="1:10" x14ac:dyDescent="0.55000000000000004">
      <c r="A52" s="105"/>
      <c r="B52" s="417"/>
      <c r="C52" s="418"/>
      <c r="D52" s="261"/>
      <c r="E52" s="261"/>
      <c r="F52" s="261"/>
      <c r="G52" s="264"/>
      <c r="H52" s="265"/>
      <c r="J52" s="122"/>
    </row>
    <row r="53" spans="1:10" x14ac:dyDescent="0.55000000000000004">
      <c r="A53" s="105"/>
      <c r="B53" s="417"/>
      <c r="C53" s="418"/>
      <c r="D53" s="261"/>
      <c r="E53" s="261"/>
      <c r="F53" s="261"/>
      <c r="G53" s="264"/>
      <c r="H53" s="265"/>
      <c r="J53" s="122"/>
    </row>
    <row r="54" spans="1:10" x14ac:dyDescent="0.55000000000000004">
      <c r="A54" s="105"/>
      <c r="B54" s="412" t="s">
        <v>153</v>
      </c>
      <c r="C54" s="414"/>
      <c r="D54" s="261"/>
      <c r="E54" s="261"/>
      <c r="F54" s="261"/>
      <c r="G54" s="264"/>
      <c r="H54" s="265"/>
      <c r="J54" s="122"/>
    </row>
    <row r="55" spans="1:10" x14ac:dyDescent="0.55000000000000004">
      <c r="A55" s="105"/>
      <c r="B55" s="409"/>
      <c r="C55" s="409"/>
      <c r="D55" s="261"/>
      <c r="E55" s="261"/>
      <c r="F55" s="261"/>
      <c r="G55" s="264"/>
      <c r="H55" s="265"/>
      <c r="J55" s="122"/>
    </row>
    <row r="56" spans="1:10" x14ac:dyDescent="0.55000000000000004">
      <c r="A56" s="105"/>
      <c r="B56" s="142"/>
      <c r="C56" s="119"/>
      <c r="D56" s="143">
        <f>SUM(D43:D55)</f>
        <v>125847199.37</v>
      </c>
      <c r="E56" s="144">
        <f>SUM(E43:E55)</f>
        <v>0</v>
      </c>
      <c r="F56" s="144">
        <f>SUM(F43:F55)</f>
        <v>0</v>
      </c>
      <c r="G56" s="143">
        <f>SUM(G43:G55)</f>
        <v>1052428</v>
      </c>
      <c r="H56" s="145">
        <f>SUM(H43:H55)</f>
        <v>0</v>
      </c>
      <c r="J56" s="122"/>
    </row>
    <row r="57" spans="1:10" x14ac:dyDescent="0.55000000000000004">
      <c r="A57" s="73" t="s">
        <v>131</v>
      </c>
      <c r="B57" s="49" t="s">
        <v>297</v>
      </c>
      <c r="C57" s="119"/>
      <c r="D57" s="146"/>
      <c r="E57" s="146"/>
      <c r="F57" s="146"/>
      <c r="G57" s="140"/>
      <c r="H57" s="141"/>
      <c r="J57" s="122"/>
    </row>
    <row r="58" spans="1:10" x14ac:dyDescent="0.55000000000000004">
      <c r="A58" s="105"/>
      <c r="C58" s="43" t="s">
        <v>283</v>
      </c>
      <c r="D58" s="143">
        <f>D56</f>
        <v>125847199.37</v>
      </c>
      <c r="E58" s="144">
        <f t="shared" ref="E58:H58" si="0">E56</f>
        <v>0</v>
      </c>
      <c r="F58" s="144">
        <f t="shared" si="0"/>
        <v>0</v>
      </c>
      <c r="G58" s="143">
        <f t="shared" si="0"/>
        <v>1052428</v>
      </c>
      <c r="H58" s="149">
        <f t="shared" si="0"/>
        <v>0</v>
      </c>
      <c r="J58" s="122"/>
    </row>
    <row r="59" spans="1:10" x14ac:dyDescent="0.55000000000000004">
      <c r="A59" s="105"/>
      <c r="C59" s="43" t="s">
        <v>284</v>
      </c>
      <c r="E59" s="299">
        <f>E58/D58</f>
        <v>0</v>
      </c>
      <c r="F59" s="299">
        <f>F58/D58</f>
        <v>0</v>
      </c>
      <c r="G59" s="299">
        <f>G58/D58</f>
        <v>8.3627447036448092E-3</v>
      </c>
      <c r="H59" s="300">
        <f>H58/D58</f>
        <v>0</v>
      </c>
      <c r="J59" s="122"/>
    </row>
    <row r="60" spans="1:10" x14ac:dyDescent="0.55000000000000004">
      <c r="A60" s="105"/>
      <c r="C60" s="43" t="s">
        <v>298</v>
      </c>
      <c r="E60" s="91" t="str">
        <f>IF(E59&gt;=(2/3),"Yes","No")</f>
        <v>No</v>
      </c>
      <c r="F60" s="91" t="str">
        <f>IF(F59&gt;=(2/3),"Yes","No")</f>
        <v>No</v>
      </c>
      <c r="G60" s="91" t="str">
        <f>IF(G59&gt;=(2/3),"Yes","No")</f>
        <v>No</v>
      </c>
      <c r="H60" s="150" t="str">
        <f>IF(H59&gt;=(2/3),"Yes","No")</f>
        <v>No</v>
      </c>
      <c r="J60" s="122"/>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c r="J61" s="122"/>
    </row>
    <row r="62" spans="1:10" x14ac:dyDescent="0.55000000000000004">
      <c r="A62" s="136" t="s">
        <v>462</v>
      </c>
      <c r="D62" s="153"/>
      <c r="E62" s="153"/>
      <c r="F62" s="153"/>
      <c r="G62" s="153"/>
      <c r="H62" s="75"/>
      <c r="J62" s="138"/>
    </row>
    <row r="63" spans="1:10" x14ac:dyDescent="0.55000000000000004">
      <c r="A63" s="105"/>
      <c r="B63" s="87" t="s">
        <v>287</v>
      </c>
      <c r="C63" s="79"/>
      <c r="D63" s="79"/>
      <c r="E63" s="79"/>
      <c r="F63" s="79"/>
      <c r="G63" s="79"/>
      <c r="H63" s="80"/>
      <c r="J63" s="138"/>
    </row>
    <row r="64" spans="1:10" x14ac:dyDescent="0.55000000000000004">
      <c r="A64" s="105"/>
      <c r="B64" s="409"/>
      <c r="C64" s="409"/>
      <c r="D64" s="260"/>
      <c r="E64" s="261"/>
      <c r="F64" s="261"/>
      <c r="G64" s="262"/>
      <c r="H64" s="277"/>
      <c r="J64" s="122"/>
    </row>
    <row r="65" spans="1:10" x14ac:dyDescent="0.55000000000000004">
      <c r="A65" s="105"/>
      <c r="B65" s="417"/>
      <c r="C65" s="418"/>
      <c r="D65" s="260"/>
      <c r="E65" s="261"/>
      <c r="F65" s="261"/>
      <c r="G65" s="262"/>
      <c r="H65" s="277"/>
      <c r="J65" s="122"/>
    </row>
    <row r="66" spans="1:10" x14ac:dyDescent="0.55000000000000004">
      <c r="A66" s="105"/>
      <c r="B66" s="417"/>
      <c r="C66" s="418"/>
      <c r="D66" s="260"/>
      <c r="E66" s="261"/>
      <c r="F66" s="261"/>
      <c r="G66" s="262"/>
      <c r="H66" s="277"/>
      <c r="J66" s="122"/>
    </row>
    <row r="67" spans="1:10" x14ac:dyDescent="0.55000000000000004">
      <c r="A67" s="105"/>
      <c r="B67" s="417"/>
      <c r="C67" s="418"/>
      <c r="D67" s="260"/>
      <c r="E67" s="261"/>
      <c r="F67" s="261"/>
      <c r="G67" s="262"/>
      <c r="H67" s="277"/>
      <c r="J67" s="122"/>
    </row>
    <row r="68" spans="1:10" x14ac:dyDescent="0.55000000000000004">
      <c r="A68" s="105"/>
      <c r="B68" s="412" t="s">
        <v>153</v>
      </c>
      <c r="C68" s="414"/>
      <c r="D68" s="260"/>
      <c r="E68" s="261"/>
      <c r="F68" s="261"/>
      <c r="G68" s="262"/>
      <c r="H68" s="277"/>
      <c r="J68" s="122"/>
    </row>
    <row r="69" spans="1:10" x14ac:dyDescent="0.55000000000000004">
      <c r="A69" s="105"/>
      <c r="B69" s="409"/>
      <c r="C69" s="409"/>
      <c r="D69" s="261"/>
      <c r="E69" s="261"/>
      <c r="F69" s="261"/>
      <c r="G69" s="264"/>
      <c r="H69" s="265"/>
      <c r="J69" s="122"/>
    </row>
    <row r="70" spans="1:10" x14ac:dyDescent="0.55000000000000004">
      <c r="A70" s="105"/>
      <c r="B70" s="87" t="s">
        <v>288</v>
      </c>
      <c r="C70" s="112"/>
      <c r="D70" s="139"/>
      <c r="E70" s="139"/>
      <c r="F70" s="139"/>
      <c r="G70" s="140"/>
      <c r="H70" s="141"/>
      <c r="J70" s="122"/>
    </row>
    <row r="71" spans="1:10" x14ac:dyDescent="0.55000000000000004">
      <c r="A71" s="105"/>
      <c r="B71" s="409"/>
      <c r="C71" s="409"/>
      <c r="D71" s="261"/>
      <c r="E71" s="261"/>
      <c r="F71" s="261"/>
      <c r="G71" s="264"/>
      <c r="H71" s="265"/>
      <c r="J71" s="122"/>
    </row>
    <row r="72" spans="1:10" x14ac:dyDescent="0.55000000000000004">
      <c r="A72" s="105"/>
      <c r="B72" s="417"/>
      <c r="C72" s="418"/>
      <c r="D72" s="261"/>
      <c r="E72" s="261"/>
      <c r="F72" s="261"/>
      <c r="G72" s="264"/>
      <c r="H72" s="265"/>
      <c r="J72" s="122"/>
    </row>
    <row r="73" spans="1:10" x14ac:dyDescent="0.55000000000000004">
      <c r="A73" s="105"/>
      <c r="B73" s="417"/>
      <c r="C73" s="418"/>
      <c r="D73" s="261"/>
      <c r="E73" s="261"/>
      <c r="F73" s="261"/>
      <c r="G73" s="264"/>
      <c r="H73" s="265"/>
      <c r="J73" s="122"/>
    </row>
    <row r="74" spans="1:10" x14ac:dyDescent="0.55000000000000004">
      <c r="A74" s="105"/>
      <c r="B74" s="417"/>
      <c r="C74" s="418"/>
      <c r="D74" s="261"/>
      <c r="E74" s="261"/>
      <c r="F74" s="261"/>
      <c r="G74" s="264"/>
      <c r="H74" s="265"/>
      <c r="J74" s="122"/>
    </row>
    <row r="75" spans="1:10" x14ac:dyDescent="0.55000000000000004">
      <c r="A75" s="105"/>
      <c r="B75" s="412" t="s">
        <v>153</v>
      </c>
      <c r="C75" s="414"/>
      <c r="D75" s="261"/>
      <c r="E75" s="261"/>
      <c r="F75" s="261"/>
      <c r="G75" s="264"/>
      <c r="H75" s="265"/>
      <c r="J75" s="122"/>
    </row>
    <row r="76" spans="1:10" x14ac:dyDescent="0.55000000000000004">
      <c r="A76" s="105"/>
      <c r="B76" s="409"/>
      <c r="C76" s="409"/>
      <c r="D76" s="261"/>
      <c r="E76" s="261"/>
      <c r="F76" s="261"/>
      <c r="G76" s="264"/>
      <c r="H76" s="265"/>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131</v>
      </c>
      <c r="B78" s="49" t="s">
        <v>297</v>
      </c>
      <c r="C78" s="119"/>
      <c r="D78" s="146"/>
      <c r="E78" s="146"/>
      <c r="F78" s="146"/>
      <c r="G78" s="140"/>
      <c r="H78" s="141"/>
      <c r="J78" s="122"/>
    </row>
    <row r="79" spans="1:10" x14ac:dyDescent="0.55000000000000004">
      <c r="A79" s="105"/>
      <c r="C79" s="43" t="s">
        <v>283</v>
      </c>
      <c r="D79" s="143">
        <f>D77</f>
        <v>0</v>
      </c>
      <c r="E79" s="144">
        <f t="shared" ref="E79:H79" si="1">E77</f>
        <v>0</v>
      </c>
      <c r="F79" s="144">
        <f t="shared" si="1"/>
        <v>0</v>
      </c>
      <c r="G79" s="143">
        <f t="shared" si="1"/>
        <v>0</v>
      </c>
      <c r="H79" s="149">
        <f t="shared" si="1"/>
        <v>0</v>
      </c>
      <c r="J79" s="122"/>
    </row>
    <row r="80" spans="1:10" x14ac:dyDescent="0.55000000000000004">
      <c r="A80" s="105"/>
      <c r="C80" s="43" t="s">
        <v>284</v>
      </c>
      <c r="E80" s="299" t="e">
        <f>E79/D79</f>
        <v>#DIV/0!</v>
      </c>
      <c r="F80" s="299" t="e">
        <f>F79/D79</f>
        <v>#DIV/0!</v>
      </c>
      <c r="G80" s="299" t="e">
        <f>G79/D79</f>
        <v>#DIV/0!</v>
      </c>
      <c r="H80" s="300" t="e">
        <f>H79/D79</f>
        <v>#DIV/0!</v>
      </c>
      <c r="J80" s="122"/>
    </row>
    <row r="81" spans="1:10" x14ac:dyDescent="0.55000000000000004">
      <c r="A81" s="105"/>
      <c r="C81" s="43" t="s">
        <v>298</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463</v>
      </c>
      <c r="D83" s="153"/>
      <c r="E83" s="153"/>
      <c r="F83" s="153"/>
      <c r="G83" s="153"/>
      <c r="H83" s="75"/>
      <c r="J83" s="138"/>
    </row>
    <row r="84" spans="1:10" x14ac:dyDescent="0.55000000000000004">
      <c r="A84" s="105"/>
      <c r="B84" s="87" t="s">
        <v>287</v>
      </c>
      <c r="C84" s="79"/>
      <c r="D84" s="79"/>
      <c r="E84" s="79"/>
      <c r="F84" s="79"/>
      <c r="G84" s="79"/>
      <c r="H84" s="80"/>
      <c r="J84" s="122"/>
    </row>
    <row r="85" spans="1:10" x14ac:dyDescent="0.55000000000000004">
      <c r="A85" s="105"/>
      <c r="B85" s="409"/>
      <c r="C85" s="409"/>
      <c r="D85" s="260"/>
      <c r="E85" s="261"/>
      <c r="F85" s="261"/>
      <c r="G85" s="262"/>
      <c r="H85" s="277"/>
      <c r="J85" s="138"/>
    </row>
    <row r="86" spans="1:10" x14ac:dyDescent="0.55000000000000004">
      <c r="A86" s="105"/>
      <c r="B86" s="417"/>
      <c r="C86" s="418"/>
      <c r="D86" s="260"/>
      <c r="E86" s="261"/>
      <c r="F86" s="261"/>
      <c r="G86" s="262"/>
      <c r="H86" s="277"/>
      <c r="J86" s="138"/>
    </row>
    <row r="87" spans="1:10" x14ac:dyDescent="0.55000000000000004">
      <c r="A87" s="105"/>
      <c r="B87" s="417"/>
      <c r="C87" s="418"/>
      <c r="D87" s="260"/>
      <c r="E87" s="261"/>
      <c r="F87" s="261"/>
      <c r="G87" s="262"/>
      <c r="H87" s="277"/>
      <c r="J87" s="138"/>
    </row>
    <row r="88" spans="1:10" x14ac:dyDescent="0.55000000000000004">
      <c r="A88" s="105"/>
      <c r="B88" s="417"/>
      <c r="C88" s="418"/>
      <c r="D88" s="260"/>
      <c r="E88" s="261"/>
      <c r="F88" s="261"/>
      <c r="G88" s="262"/>
      <c r="H88" s="277"/>
      <c r="J88" s="138"/>
    </row>
    <row r="89" spans="1:10" x14ac:dyDescent="0.55000000000000004">
      <c r="A89" s="105"/>
      <c r="B89" s="441" t="s">
        <v>153</v>
      </c>
      <c r="C89" s="441"/>
      <c r="D89" s="260"/>
      <c r="E89" s="261"/>
      <c r="F89" s="261"/>
      <c r="G89" s="262"/>
      <c r="H89" s="263"/>
      <c r="J89" s="138"/>
    </row>
    <row r="90" spans="1:10" x14ac:dyDescent="0.55000000000000004">
      <c r="A90" s="105"/>
      <c r="B90" s="409"/>
      <c r="C90" s="409"/>
      <c r="D90" s="261"/>
      <c r="E90" s="261"/>
      <c r="F90" s="261"/>
      <c r="G90" s="264"/>
      <c r="H90" s="265"/>
      <c r="J90" s="122"/>
    </row>
    <row r="91" spans="1:10" x14ac:dyDescent="0.55000000000000004">
      <c r="A91" s="105"/>
      <c r="B91" s="87" t="s">
        <v>288</v>
      </c>
      <c r="C91" s="112"/>
      <c r="D91" s="139"/>
      <c r="E91" s="139"/>
      <c r="F91" s="139"/>
      <c r="G91" s="140"/>
      <c r="H91" s="141"/>
      <c r="J91" s="122"/>
    </row>
    <row r="92" spans="1:10" x14ac:dyDescent="0.55000000000000004">
      <c r="A92" s="105"/>
      <c r="B92" s="409"/>
      <c r="C92" s="409"/>
      <c r="D92" s="261"/>
      <c r="E92" s="261"/>
      <c r="F92" s="261"/>
      <c r="G92" s="264"/>
      <c r="H92" s="265"/>
      <c r="J92" s="122"/>
    </row>
    <row r="93" spans="1:10" x14ac:dyDescent="0.55000000000000004">
      <c r="A93" s="105"/>
      <c r="B93" s="417"/>
      <c r="C93" s="418"/>
      <c r="D93" s="261"/>
      <c r="E93" s="261"/>
      <c r="F93" s="261"/>
      <c r="G93" s="264"/>
      <c r="H93" s="265"/>
      <c r="J93" s="122"/>
    </row>
    <row r="94" spans="1:10" x14ac:dyDescent="0.55000000000000004">
      <c r="A94" s="105"/>
      <c r="B94" s="417"/>
      <c r="C94" s="418"/>
      <c r="D94" s="261"/>
      <c r="E94" s="261"/>
      <c r="F94" s="261"/>
      <c r="G94" s="264"/>
      <c r="H94" s="265"/>
      <c r="J94" s="122"/>
    </row>
    <row r="95" spans="1:10" x14ac:dyDescent="0.55000000000000004">
      <c r="A95" s="105"/>
      <c r="B95" s="417"/>
      <c r="C95" s="418"/>
      <c r="D95" s="261"/>
      <c r="E95" s="261"/>
      <c r="F95" s="261"/>
      <c r="G95" s="264"/>
      <c r="H95" s="265"/>
      <c r="J95" s="122"/>
    </row>
    <row r="96" spans="1:10" x14ac:dyDescent="0.55000000000000004">
      <c r="A96" s="105"/>
      <c r="B96" s="412" t="s">
        <v>153</v>
      </c>
      <c r="C96" s="414"/>
      <c r="D96" s="261"/>
      <c r="E96" s="261"/>
      <c r="F96" s="261"/>
      <c r="G96" s="264"/>
      <c r="H96" s="265"/>
      <c r="J96" s="122"/>
    </row>
    <row r="97" spans="1:10" x14ac:dyDescent="0.55000000000000004">
      <c r="A97" s="105"/>
      <c r="B97" s="409"/>
      <c r="C97" s="409"/>
      <c r="D97" s="261"/>
      <c r="E97" s="261"/>
      <c r="F97" s="261"/>
      <c r="G97" s="264"/>
      <c r="H97" s="265"/>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131</v>
      </c>
      <c r="B99" s="49" t="s">
        <v>297</v>
      </c>
      <c r="C99" s="119"/>
      <c r="D99" s="146"/>
      <c r="E99" s="146"/>
      <c r="F99" s="146"/>
      <c r="G99" s="140"/>
      <c r="H99" s="141"/>
      <c r="J99" s="122"/>
    </row>
    <row r="100" spans="1:10" x14ac:dyDescent="0.55000000000000004">
      <c r="A100" s="105"/>
      <c r="B100" s="197"/>
      <c r="C100" s="43" t="s">
        <v>283</v>
      </c>
      <c r="D100" s="143">
        <f>D85</f>
        <v>0</v>
      </c>
      <c r="E100" s="144">
        <f>E98</f>
        <v>0</v>
      </c>
      <c r="F100" s="144">
        <f>F98</f>
        <v>0</v>
      </c>
      <c r="G100" s="143">
        <f>G85</f>
        <v>0</v>
      </c>
      <c r="H100" s="149">
        <f>H85</f>
        <v>0</v>
      </c>
      <c r="J100" s="122"/>
    </row>
    <row r="101" spans="1:10" x14ac:dyDescent="0.55000000000000004">
      <c r="A101" s="105"/>
      <c r="B101" s="197"/>
      <c r="C101" s="43" t="s">
        <v>284</v>
      </c>
      <c r="E101" s="299" t="e">
        <f>E100/D100</f>
        <v>#DIV/0!</v>
      </c>
      <c r="F101" s="299" t="e">
        <f>F100/D100</f>
        <v>#DIV/0!</v>
      </c>
      <c r="G101" s="299" t="e">
        <f>G100/D100</f>
        <v>#DIV/0!</v>
      </c>
      <c r="H101" s="300" t="e">
        <f>H100/D100</f>
        <v>#DIV/0!</v>
      </c>
      <c r="J101" s="122"/>
    </row>
    <row r="102" spans="1:10" x14ac:dyDescent="0.55000000000000004">
      <c r="A102" s="105"/>
      <c r="B102" s="197"/>
      <c r="C102" s="43" t="s">
        <v>298</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464</v>
      </c>
      <c r="D104" s="153"/>
      <c r="E104" s="153"/>
      <c r="F104" s="153"/>
      <c r="G104" s="153"/>
      <c r="H104" s="75"/>
      <c r="J104" s="138"/>
    </row>
    <row r="105" spans="1:10" x14ac:dyDescent="0.55000000000000004">
      <c r="A105" s="105"/>
      <c r="B105" s="87" t="s">
        <v>287</v>
      </c>
      <c r="C105" s="79"/>
      <c r="D105" s="79"/>
      <c r="E105" s="79"/>
      <c r="F105" s="79"/>
      <c r="G105" s="79"/>
      <c r="H105" s="80"/>
    </row>
    <row r="106" spans="1:10" x14ac:dyDescent="0.55000000000000004">
      <c r="A106" s="105"/>
      <c r="B106" s="409"/>
      <c r="C106" s="409"/>
      <c r="D106" s="260"/>
      <c r="E106" s="261"/>
      <c r="F106" s="261"/>
      <c r="G106" s="262"/>
      <c r="H106" s="263"/>
      <c r="J106" s="138"/>
    </row>
    <row r="107" spans="1:10" x14ac:dyDescent="0.55000000000000004">
      <c r="A107" s="105"/>
      <c r="B107" s="417"/>
      <c r="C107" s="418"/>
      <c r="D107" s="260"/>
      <c r="E107" s="261"/>
      <c r="F107" s="261"/>
      <c r="G107" s="262"/>
      <c r="H107" s="263"/>
      <c r="J107" s="138"/>
    </row>
    <row r="108" spans="1:10" x14ac:dyDescent="0.55000000000000004">
      <c r="A108" s="105"/>
      <c r="B108" s="417"/>
      <c r="C108" s="418"/>
      <c r="D108" s="260"/>
      <c r="E108" s="261"/>
      <c r="F108" s="261"/>
      <c r="G108" s="262"/>
      <c r="H108" s="263"/>
      <c r="J108" s="138"/>
    </row>
    <row r="109" spans="1:10" x14ac:dyDescent="0.55000000000000004">
      <c r="A109" s="105"/>
      <c r="B109" s="417"/>
      <c r="C109" s="418"/>
      <c r="D109" s="260"/>
      <c r="E109" s="261"/>
      <c r="F109" s="261"/>
      <c r="G109" s="262"/>
      <c r="H109" s="263"/>
      <c r="J109" s="138"/>
    </row>
    <row r="110" spans="1:10" x14ac:dyDescent="0.55000000000000004">
      <c r="A110" s="105"/>
      <c r="B110" s="441" t="s">
        <v>153</v>
      </c>
      <c r="C110" s="441"/>
      <c r="D110" s="260"/>
      <c r="E110" s="261"/>
      <c r="F110" s="261"/>
      <c r="G110" s="262"/>
      <c r="H110" s="263"/>
      <c r="J110" s="138"/>
    </row>
    <row r="111" spans="1:10" x14ac:dyDescent="0.55000000000000004">
      <c r="A111" s="105"/>
      <c r="B111" s="409"/>
      <c r="C111" s="409"/>
      <c r="D111" s="261"/>
      <c r="E111" s="261"/>
      <c r="F111" s="261"/>
      <c r="G111" s="264"/>
      <c r="H111" s="265"/>
    </row>
    <row r="112" spans="1:10" x14ac:dyDescent="0.55000000000000004">
      <c r="A112" s="105"/>
      <c r="B112" s="87" t="s">
        <v>288</v>
      </c>
      <c r="C112" s="112"/>
      <c r="D112" s="139"/>
      <c r="E112" s="139"/>
      <c r="F112" s="139"/>
      <c r="G112" s="140"/>
      <c r="H112" s="141"/>
    </row>
    <row r="113" spans="1:8" x14ac:dyDescent="0.55000000000000004">
      <c r="A113" s="105"/>
      <c r="B113" s="409"/>
      <c r="C113" s="409"/>
      <c r="D113" s="261"/>
      <c r="E113" s="261"/>
      <c r="F113" s="261"/>
      <c r="G113" s="264"/>
      <c r="H113" s="265"/>
    </row>
    <row r="114" spans="1:8" x14ac:dyDescent="0.55000000000000004">
      <c r="A114" s="105"/>
      <c r="B114" s="417"/>
      <c r="C114" s="418"/>
      <c r="D114" s="261"/>
      <c r="E114" s="261"/>
      <c r="F114" s="261"/>
      <c r="G114" s="264"/>
      <c r="H114" s="265"/>
    </row>
    <row r="115" spans="1:8" x14ac:dyDescent="0.55000000000000004">
      <c r="A115" s="105"/>
      <c r="B115" s="417"/>
      <c r="C115" s="418"/>
      <c r="D115" s="261"/>
      <c r="E115" s="261"/>
      <c r="F115" s="261"/>
      <c r="G115" s="264"/>
      <c r="H115" s="265"/>
    </row>
    <row r="116" spans="1:8" x14ac:dyDescent="0.55000000000000004">
      <c r="A116" s="105"/>
      <c r="B116" s="417"/>
      <c r="C116" s="418"/>
      <c r="D116" s="261"/>
      <c r="E116" s="261"/>
      <c r="F116" s="261"/>
      <c r="G116" s="264"/>
      <c r="H116" s="265"/>
    </row>
    <row r="117" spans="1:8" x14ac:dyDescent="0.55000000000000004">
      <c r="A117" s="105"/>
      <c r="B117" s="412" t="s">
        <v>153</v>
      </c>
      <c r="C117" s="414"/>
      <c r="D117" s="261"/>
      <c r="E117" s="261"/>
      <c r="F117" s="261"/>
      <c r="G117" s="264"/>
      <c r="H117" s="265"/>
    </row>
    <row r="118" spans="1:8" x14ac:dyDescent="0.55000000000000004">
      <c r="A118" s="105"/>
      <c r="B118" s="409"/>
      <c r="C118" s="409"/>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B121" s="197"/>
      <c r="C121" s="43" t="s">
        <v>283</v>
      </c>
      <c r="D121" s="143">
        <f>D106</f>
        <v>0</v>
      </c>
      <c r="E121" s="144">
        <f>E119</f>
        <v>0</v>
      </c>
      <c r="F121" s="144">
        <f>F119</f>
        <v>0</v>
      </c>
      <c r="G121" s="143">
        <f>G106</f>
        <v>0</v>
      </c>
      <c r="H121" s="149">
        <f>H106</f>
        <v>0</v>
      </c>
    </row>
    <row r="122" spans="1:8" x14ac:dyDescent="0.55000000000000004">
      <c r="A122" s="105"/>
      <c r="B122" s="197"/>
      <c r="C122" s="43" t="s">
        <v>284</v>
      </c>
      <c r="E122" s="299" t="e">
        <f>E121/D121</f>
        <v>#DIV/0!</v>
      </c>
      <c r="F122" s="299" t="e">
        <f>F121/D121</f>
        <v>#DIV/0!</v>
      </c>
      <c r="G122" s="299" t="e">
        <f>G121/D121</f>
        <v>#DIV/0!</v>
      </c>
      <c r="H122" s="300" t="e">
        <f>H121/D121</f>
        <v>#DIV/0!</v>
      </c>
    </row>
    <row r="123" spans="1:8" x14ac:dyDescent="0.55000000000000004">
      <c r="A123" s="105"/>
      <c r="B123" s="197"/>
      <c r="C123" s="43" t="s">
        <v>298</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5" t="s">
        <v>351</v>
      </c>
      <c r="D127" s="435"/>
      <c r="E127" s="435"/>
      <c r="F127" s="435"/>
      <c r="G127" s="435"/>
      <c r="H127" s="436"/>
    </row>
    <row r="128" spans="1:8" x14ac:dyDescent="0.55000000000000004">
      <c r="A128" s="105"/>
      <c r="B128" s="156"/>
      <c r="C128" s="435"/>
      <c r="D128" s="435"/>
      <c r="E128" s="435"/>
      <c r="F128" s="435"/>
      <c r="G128" s="435"/>
      <c r="H128" s="436"/>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4" t="s">
        <v>301</v>
      </c>
      <c r="C131" s="424"/>
      <c r="D131" s="424"/>
      <c r="E131" s="424"/>
      <c r="F131" s="424"/>
      <c r="G131" s="424"/>
      <c r="H131" s="425"/>
    </row>
    <row r="132" spans="1:8" x14ac:dyDescent="0.55000000000000004">
      <c r="A132" s="73"/>
      <c r="B132" s="424"/>
      <c r="C132" s="424"/>
      <c r="D132" s="424"/>
      <c r="E132" s="424"/>
      <c r="F132" s="424"/>
      <c r="G132" s="424"/>
      <c r="H132" s="425"/>
    </row>
    <row r="133" spans="1:8" x14ac:dyDescent="0.55000000000000004">
      <c r="A133" s="73"/>
      <c r="B133" s="424"/>
      <c r="C133" s="424"/>
      <c r="D133" s="424"/>
      <c r="E133" s="424"/>
      <c r="F133" s="424"/>
      <c r="G133" s="424"/>
      <c r="H133" s="425"/>
    </row>
    <row r="134" spans="1:8" x14ac:dyDescent="0.55000000000000004">
      <c r="A134" s="73"/>
      <c r="E134" s="91"/>
      <c r="F134" s="91"/>
      <c r="G134" s="91"/>
      <c r="H134" s="150"/>
    </row>
    <row r="135" spans="1:8" x14ac:dyDescent="0.55000000000000004">
      <c r="A135" s="73"/>
      <c r="B135" s="424" t="s">
        <v>334</v>
      </c>
      <c r="C135" s="424"/>
      <c r="D135" s="424"/>
      <c r="E135" s="424"/>
      <c r="F135" s="424"/>
      <c r="G135" s="424"/>
      <c r="H135" s="425"/>
    </row>
    <row r="136" spans="1:8" x14ac:dyDescent="0.55000000000000004">
      <c r="A136" s="73"/>
      <c r="B136" s="424"/>
      <c r="C136" s="424"/>
      <c r="D136" s="424"/>
      <c r="E136" s="424"/>
      <c r="F136" s="424"/>
      <c r="G136" s="424"/>
      <c r="H136" s="425"/>
    </row>
    <row r="137" spans="1:8" x14ac:dyDescent="0.55000000000000004">
      <c r="A137" s="73"/>
      <c r="B137" s="424"/>
      <c r="C137" s="424"/>
      <c r="D137" s="424"/>
      <c r="E137" s="424"/>
      <c r="F137" s="424"/>
      <c r="G137" s="424"/>
      <c r="H137" s="425"/>
    </row>
    <row r="138" spans="1:8" x14ac:dyDescent="0.55000000000000004">
      <c r="A138" s="73"/>
      <c r="B138" s="424"/>
      <c r="C138" s="424"/>
      <c r="D138" s="424"/>
      <c r="E138" s="424"/>
      <c r="F138" s="424"/>
      <c r="G138" s="424"/>
      <c r="H138" s="425"/>
    </row>
    <row r="139" spans="1:8" x14ac:dyDescent="0.55000000000000004">
      <c r="A139" s="73"/>
      <c r="B139" s="424"/>
      <c r="C139" s="424"/>
      <c r="D139" s="424"/>
      <c r="E139" s="424"/>
      <c r="F139" s="424"/>
      <c r="G139" s="424"/>
      <c r="H139" s="425"/>
    </row>
    <row r="140" spans="1:8" x14ac:dyDescent="0.55000000000000004">
      <c r="A140" s="73"/>
      <c r="E140" s="91"/>
      <c r="F140" s="91"/>
      <c r="G140" s="91"/>
      <c r="H140" s="150"/>
    </row>
    <row r="141" spans="1:8" x14ac:dyDescent="0.55000000000000004">
      <c r="A141" s="73"/>
      <c r="B141" s="49" t="s">
        <v>413</v>
      </c>
      <c r="D141" s="410"/>
      <c r="E141" s="410"/>
      <c r="F141" s="410"/>
      <c r="G141" s="410"/>
      <c r="H141" s="411"/>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9" t="s">
        <v>304</v>
      </c>
      <c r="H144" s="440"/>
    </row>
    <row r="145" spans="1:8" x14ac:dyDescent="0.55000000000000004">
      <c r="A145" s="73"/>
      <c r="B145" s="43" t="s">
        <v>492</v>
      </c>
      <c r="C145" s="43" t="s">
        <v>350</v>
      </c>
      <c r="E145" s="91"/>
      <c r="G145" s="91"/>
      <c r="H145" s="150"/>
    </row>
    <row r="146" spans="1:8" x14ac:dyDescent="0.55000000000000004">
      <c r="A146" s="73"/>
      <c r="C146" s="162" t="str">
        <f>IF(E60="Yes", "Complete Analysis", "N/A - Do Not Complete")</f>
        <v>N/A - Do Not Complete</v>
      </c>
      <c r="D146" s="284"/>
      <c r="E146" s="261"/>
      <c r="F146" s="90" t="e">
        <f>E146/E152</f>
        <v>#DIV/0!</v>
      </c>
      <c r="G146" s="433"/>
      <c r="H146" s="434"/>
    </row>
    <row r="147" spans="1:8" x14ac:dyDescent="0.55000000000000004">
      <c r="A147" s="73"/>
      <c r="D147" s="284"/>
      <c r="E147" s="261"/>
      <c r="F147" s="90" t="e">
        <f>E147/E152</f>
        <v>#DIV/0!</v>
      </c>
      <c r="G147" s="433"/>
      <c r="H147" s="434"/>
    </row>
    <row r="148" spans="1:8" x14ac:dyDescent="0.55000000000000004">
      <c r="A148" s="73"/>
      <c r="D148" s="284"/>
      <c r="E148" s="261"/>
      <c r="F148" s="90" t="e">
        <f>E148/E152</f>
        <v>#DIV/0!</v>
      </c>
      <c r="G148" s="433"/>
      <c r="H148" s="434"/>
    </row>
    <row r="149" spans="1:8" x14ac:dyDescent="0.55000000000000004">
      <c r="A149" s="73"/>
      <c r="D149" s="284"/>
      <c r="E149" s="261"/>
      <c r="F149" s="90" t="e">
        <f>E149/E152</f>
        <v>#DIV/0!</v>
      </c>
      <c r="G149" s="433"/>
      <c r="H149" s="434"/>
    </row>
    <row r="150" spans="1:8" x14ac:dyDescent="0.55000000000000004">
      <c r="A150" s="73"/>
      <c r="D150" s="284"/>
      <c r="E150" s="261"/>
      <c r="F150" s="90" t="e">
        <f>E150/E152</f>
        <v>#DIV/0!</v>
      </c>
      <c r="G150" s="433"/>
      <c r="H150" s="434"/>
    </row>
    <row r="151" spans="1:8" x14ac:dyDescent="0.55000000000000004">
      <c r="A151" s="73"/>
      <c r="D151" s="285"/>
      <c r="E151" s="267"/>
      <c r="F151" s="90" t="e">
        <f>E151/E152</f>
        <v>#DIV/0!</v>
      </c>
      <c r="G151" s="437"/>
      <c r="H151" s="438"/>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str">
        <f>IF(F60="Yes", "Complete Analysis", "N/A - Do Not Complete")</f>
        <v>N/A - Do Not Complete</v>
      </c>
      <c r="D155" s="284"/>
      <c r="E155" s="261"/>
      <c r="F155" s="90" t="e">
        <f>E155/E161</f>
        <v>#DIV/0!</v>
      </c>
      <c r="G155" s="433"/>
      <c r="H155" s="434"/>
    </row>
    <row r="156" spans="1:8" x14ac:dyDescent="0.55000000000000004">
      <c r="A156" s="73"/>
      <c r="D156" s="284"/>
      <c r="E156" s="261"/>
      <c r="F156" s="90" t="e">
        <f>E156/E161</f>
        <v>#DIV/0!</v>
      </c>
      <c r="G156" s="433"/>
      <c r="H156" s="434"/>
    </row>
    <row r="157" spans="1:8" x14ac:dyDescent="0.55000000000000004">
      <c r="A157" s="73"/>
      <c r="D157" s="284"/>
      <c r="E157" s="261"/>
      <c r="F157" s="90" t="e">
        <f>E157/E161</f>
        <v>#DIV/0!</v>
      </c>
      <c r="G157" s="433"/>
      <c r="H157" s="434"/>
    </row>
    <row r="158" spans="1:8" x14ac:dyDescent="0.55000000000000004">
      <c r="A158" s="73"/>
      <c r="D158" s="284"/>
      <c r="E158" s="261"/>
      <c r="F158" s="90" t="e">
        <f>E158/E161</f>
        <v>#DIV/0!</v>
      </c>
      <c r="G158" s="433"/>
      <c r="H158" s="434"/>
    </row>
    <row r="159" spans="1:8" x14ac:dyDescent="0.55000000000000004">
      <c r="A159" s="73"/>
      <c r="D159" s="284"/>
      <c r="E159" s="261"/>
      <c r="F159" s="90" t="e">
        <f>E159/E161</f>
        <v>#DIV/0!</v>
      </c>
      <c r="G159" s="433"/>
      <c r="H159" s="434"/>
    </row>
    <row r="160" spans="1:8" x14ac:dyDescent="0.55000000000000004">
      <c r="A160" s="73"/>
      <c r="D160" s="285"/>
      <c r="E160" s="267"/>
      <c r="F160" s="90" t="e">
        <f>E160/E161</f>
        <v>#DIV/0!</v>
      </c>
      <c r="G160" s="437"/>
      <c r="H160" s="438"/>
    </row>
    <row r="161" spans="1:10" x14ac:dyDescent="0.55000000000000004">
      <c r="A161" s="73"/>
      <c r="D161" s="163" t="s">
        <v>306</v>
      </c>
      <c r="E161" s="164">
        <f>SUM(E155:E160)</f>
        <v>0</v>
      </c>
      <c r="F161" s="91"/>
      <c r="G161" s="165" t="s">
        <v>305</v>
      </c>
      <c r="H161" s="289"/>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J163" s="138"/>
    </row>
    <row r="164" spans="1:10" x14ac:dyDescent="0.55000000000000004">
      <c r="A164" s="105"/>
      <c r="C164" s="162" t="str">
        <f>IF(G60="Yes", "Complete Analysis", "N/A - Do Not Complete")</f>
        <v>N/A - Do Not Complete</v>
      </c>
      <c r="D164" s="284"/>
      <c r="E164" s="260"/>
      <c r="F164" s="90" t="e">
        <f>E164/E$168</f>
        <v>#DIV/0!</v>
      </c>
      <c r="G164" s="433"/>
      <c r="H164" s="434"/>
      <c r="J164" s="138"/>
    </row>
    <row r="165" spans="1:10" x14ac:dyDescent="0.55000000000000004">
      <c r="A165" s="105"/>
      <c r="D165" s="284"/>
      <c r="E165" s="260"/>
      <c r="F165" s="90" t="e">
        <f>E165/E$168</f>
        <v>#DIV/0!</v>
      </c>
      <c r="G165" s="433"/>
      <c r="H165" s="434"/>
      <c r="J165" s="138"/>
    </row>
    <row r="166" spans="1:10" x14ac:dyDescent="0.55000000000000004">
      <c r="A166" s="105"/>
      <c r="D166" s="286"/>
      <c r="E166" s="268"/>
      <c r="F166" s="90" t="e">
        <f>E166/E$168</f>
        <v>#DIV/0!</v>
      </c>
      <c r="G166" s="433"/>
      <c r="H166" s="434"/>
    </row>
    <row r="167" spans="1:10" x14ac:dyDescent="0.55000000000000004">
      <c r="A167" s="105"/>
      <c r="D167" s="285"/>
      <c r="E167" s="273"/>
      <c r="F167" s="90" t="e">
        <f>E167/E$168</f>
        <v>#DIV/0!</v>
      </c>
      <c r="G167" s="437"/>
      <c r="H167" s="438"/>
    </row>
    <row r="168" spans="1:10" x14ac:dyDescent="0.55000000000000004">
      <c r="A168" s="105"/>
      <c r="D168" s="163" t="s">
        <v>307</v>
      </c>
      <c r="E168" s="185">
        <f>SUM(E164:E167)</f>
        <v>0</v>
      </c>
      <c r="F168" s="91"/>
      <c r="G168" s="165" t="s">
        <v>305</v>
      </c>
      <c r="H168" s="288"/>
    </row>
    <row r="169" spans="1:10" x14ac:dyDescent="0.55000000000000004">
      <c r="A169" s="105"/>
      <c r="E169" s="91"/>
      <c r="F169" s="91"/>
      <c r="G169" s="91"/>
      <c r="H169" s="150"/>
    </row>
    <row r="170" spans="1:10" x14ac:dyDescent="0.55000000000000004">
      <c r="A170" s="105"/>
      <c r="B170" s="43" t="s">
        <v>492</v>
      </c>
      <c r="C170" s="43" t="s">
        <v>514</v>
      </c>
      <c r="E170" s="91"/>
      <c r="F170" s="91"/>
      <c r="G170" s="91"/>
      <c r="H170" s="150"/>
      <c r="J170" s="138"/>
    </row>
    <row r="171" spans="1:10" x14ac:dyDescent="0.55000000000000004">
      <c r="A171" s="105"/>
      <c r="C171" s="162" t="e">
        <f>IF(G81="Yes", "Complete Analysis", "N/A - Do Not Complete")</f>
        <v>#DIV/0!</v>
      </c>
      <c r="D171" s="284"/>
      <c r="E171" s="260"/>
      <c r="F171" s="90" t="e">
        <f t="shared" ref="F171:F176" si="2">E171/E$177</f>
        <v>#DIV/0!</v>
      </c>
      <c r="G171" s="433"/>
      <c r="H171" s="434"/>
      <c r="J171" s="138"/>
    </row>
    <row r="172" spans="1:10" x14ac:dyDescent="0.55000000000000004">
      <c r="A172" s="105"/>
      <c r="D172" s="284"/>
      <c r="E172" s="260"/>
      <c r="F172" s="90" t="e">
        <f t="shared" si="2"/>
        <v>#DIV/0!</v>
      </c>
      <c r="G172" s="433"/>
      <c r="H172" s="434"/>
    </row>
    <row r="173" spans="1:10" x14ac:dyDescent="0.55000000000000004">
      <c r="A173" s="105"/>
      <c r="D173" s="284"/>
      <c r="E173" s="260"/>
      <c r="F173" s="90" t="e">
        <f t="shared" si="2"/>
        <v>#DIV/0!</v>
      </c>
      <c r="G173" s="433"/>
      <c r="H173" s="434"/>
    </row>
    <row r="174" spans="1:10" x14ac:dyDescent="0.55000000000000004">
      <c r="A174" s="105"/>
      <c r="D174" s="284"/>
      <c r="E174" s="260"/>
      <c r="F174" s="90" t="e">
        <f t="shared" si="2"/>
        <v>#DIV/0!</v>
      </c>
      <c r="G174" s="433"/>
      <c r="H174" s="434"/>
    </row>
    <row r="175" spans="1:10" x14ac:dyDescent="0.55000000000000004">
      <c r="A175" s="105"/>
      <c r="D175" s="286"/>
      <c r="E175" s="268"/>
      <c r="F175" s="90" t="e">
        <f t="shared" si="2"/>
        <v>#DIV/0!</v>
      </c>
      <c r="G175" s="433"/>
      <c r="H175" s="434"/>
      <c r="J175" s="178"/>
    </row>
    <row r="176" spans="1:10" x14ac:dyDescent="0.55000000000000004">
      <c r="A176" s="105"/>
      <c r="D176" s="285"/>
      <c r="E176" s="273"/>
      <c r="F176" s="90" t="e">
        <f t="shared" si="2"/>
        <v>#DIV/0!</v>
      </c>
      <c r="G176" s="437"/>
      <c r="H176" s="438"/>
    </row>
    <row r="177" spans="1:10" x14ac:dyDescent="0.55000000000000004">
      <c r="A177" s="105"/>
      <c r="D177" s="163" t="s">
        <v>307</v>
      </c>
      <c r="E177" s="185">
        <f>SUM(E171:E176)</f>
        <v>0</v>
      </c>
      <c r="F177" s="91"/>
      <c r="G177" s="165" t="s">
        <v>305</v>
      </c>
      <c r="H177" s="288"/>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IF(G102="Yes", "Complete Analysis", "N/A - Do Not Complete")</f>
        <v>#DIV/0!</v>
      </c>
      <c r="D180" s="284"/>
      <c r="E180" s="260"/>
      <c r="F180" s="90" t="e">
        <f t="shared" ref="F180:F185" si="3">E180/E$186</f>
        <v>#DIV/0!</v>
      </c>
      <c r="G180" s="433"/>
      <c r="H180" s="434"/>
      <c r="J180" s="138"/>
    </row>
    <row r="181" spans="1:10" x14ac:dyDescent="0.55000000000000004">
      <c r="A181" s="105"/>
      <c r="D181" s="284"/>
      <c r="E181" s="260"/>
      <c r="F181" s="90" t="e">
        <f t="shared" si="3"/>
        <v>#DIV/0!</v>
      </c>
      <c r="G181" s="433"/>
      <c r="H181" s="434"/>
    </row>
    <row r="182" spans="1:10" x14ac:dyDescent="0.55000000000000004">
      <c r="A182" s="105"/>
      <c r="D182" s="284"/>
      <c r="E182" s="260"/>
      <c r="F182" s="90" t="e">
        <f t="shared" si="3"/>
        <v>#DIV/0!</v>
      </c>
      <c r="G182" s="433"/>
      <c r="H182" s="434"/>
    </row>
    <row r="183" spans="1:10" x14ac:dyDescent="0.55000000000000004">
      <c r="A183" s="105"/>
      <c r="D183" s="284"/>
      <c r="E183" s="260"/>
      <c r="F183" s="90" t="e">
        <f t="shared" si="3"/>
        <v>#DIV/0!</v>
      </c>
      <c r="G183" s="433"/>
      <c r="H183" s="434"/>
    </row>
    <row r="184" spans="1:10" x14ac:dyDescent="0.55000000000000004">
      <c r="A184" s="105"/>
      <c r="D184" s="286"/>
      <c r="E184" s="268"/>
      <c r="F184" s="90" t="e">
        <f t="shared" si="3"/>
        <v>#DIV/0!</v>
      </c>
      <c r="G184" s="433"/>
      <c r="H184" s="434"/>
      <c r="J184" s="178"/>
    </row>
    <row r="185" spans="1:10" x14ac:dyDescent="0.55000000000000004">
      <c r="A185" s="105"/>
      <c r="D185" s="285"/>
      <c r="E185" s="273"/>
      <c r="F185" s="90" t="e">
        <f t="shared" si="3"/>
        <v>#DIV/0!</v>
      </c>
      <c r="G185" s="437"/>
      <c r="H185" s="438"/>
    </row>
    <row r="186" spans="1:10" x14ac:dyDescent="0.55000000000000004">
      <c r="A186" s="105"/>
      <c r="D186" s="163" t="s">
        <v>307</v>
      </c>
      <c r="E186" s="185">
        <f>SUM(E180:E185)</f>
        <v>0</v>
      </c>
      <c r="F186" s="91"/>
      <c r="G186" s="199" t="s">
        <v>305</v>
      </c>
      <c r="H186" s="288"/>
    </row>
    <row r="187" spans="1:10" x14ac:dyDescent="0.55000000000000004">
      <c r="A187" s="105"/>
      <c r="E187" s="91"/>
      <c r="F187" s="91"/>
      <c r="G187" s="91"/>
      <c r="H187" s="150"/>
    </row>
    <row r="188" spans="1:10" x14ac:dyDescent="0.55000000000000004">
      <c r="A188" s="105"/>
      <c r="B188" s="43" t="s">
        <v>492</v>
      </c>
      <c r="C188" s="43" t="s">
        <v>516</v>
      </c>
      <c r="E188" s="91"/>
      <c r="F188" s="91"/>
      <c r="G188" s="91"/>
      <c r="H188" s="150"/>
      <c r="J188" s="138"/>
    </row>
    <row r="189" spans="1:10" x14ac:dyDescent="0.55000000000000004">
      <c r="A189" s="105"/>
      <c r="C189" s="162" t="e">
        <f>IF(G123="Yes", "Complete Analysis", "N/A - Do Not Complete")</f>
        <v>#DIV/0!</v>
      </c>
      <c r="D189" s="284"/>
      <c r="E189" s="261"/>
      <c r="F189" s="90" t="e">
        <f t="shared" ref="F189:F194" si="4">E189/E$195</f>
        <v>#DIV/0!</v>
      </c>
      <c r="G189" s="433"/>
      <c r="H189" s="434"/>
      <c r="J189" s="138"/>
    </row>
    <row r="190" spans="1:10" x14ac:dyDescent="0.55000000000000004">
      <c r="A190" s="105"/>
      <c r="D190" s="284"/>
      <c r="E190" s="261"/>
      <c r="F190" s="90" t="e">
        <f t="shared" si="4"/>
        <v>#DIV/0!</v>
      </c>
      <c r="G190" s="433"/>
      <c r="H190" s="434"/>
    </row>
    <row r="191" spans="1:10" x14ac:dyDescent="0.55000000000000004">
      <c r="A191" s="105"/>
      <c r="D191" s="284"/>
      <c r="E191" s="261"/>
      <c r="F191" s="90" t="e">
        <f t="shared" si="4"/>
        <v>#DIV/0!</v>
      </c>
      <c r="G191" s="433"/>
      <c r="H191" s="434"/>
    </row>
    <row r="192" spans="1:10" x14ac:dyDescent="0.55000000000000004">
      <c r="A192" s="105"/>
      <c r="D192" s="284"/>
      <c r="E192" s="261"/>
      <c r="F192" s="90" t="e">
        <f t="shared" si="4"/>
        <v>#DIV/0!</v>
      </c>
      <c r="G192" s="433"/>
      <c r="H192" s="434"/>
    </row>
    <row r="193" spans="1:10" x14ac:dyDescent="0.55000000000000004">
      <c r="A193" s="105"/>
      <c r="D193" s="284"/>
      <c r="E193" s="261"/>
      <c r="F193" s="90" t="e">
        <f t="shared" si="4"/>
        <v>#DIV/0!</v>
      </c>
      <c r="G193" s="433"/>
      <c r="H193" s="434"/>
      <c r="J193" s="178"/>
    </row>
    <row r="194" spans="1:10" x14ac:dyDescent="0.55000000000000004">
      <c r="A194" s="105"/>
      <c r="D194" s="294"/>
      <c r="E194" s="279"/>
      <c r="F194" s="90" t="e">
        <f t="shared" si="4"/>
        <v>#DIV/0!</v>
      </c>
      <c r="G194" s="437"/>
      <c r="H194" s="438"/>
    </row>
    <row r="195" spans="1:10" x14ac:dyDescent="0.55000000000000004">
      <c r="A195" s="105"/>
      <c r="D195" s="163" t="s">
        <v>307</v>
      </c>
      <c r="E195" s="185">
        <f>SUM(E189:E194)</f>
        <v>0</v>
      </c>
      <c r="F195" s="91"/>
      <c r="G195" s="199" t="s">
        <v>305</v>
      </c>
      <c r="H195" s="288"/>
    </row>
    <row r="196" spans="1:10" x14ac:dyDescent="0.55000000000000004">
      <c r="A196" s="105"/>
      <c r="E196" s="91"/>
      <c r="F196" s="91"/>
      <c r="G196" s="91"/>
      <c r="H196" s="150"/>
    </row>
    <row r="197" spans="1:10" x14ac:dyDescent="0.55000000000000004">
      <c r="A197" s="105"/>
      <c r="B197" s="43" t="s">
        <v>492</v>
      </c>
      <c r="C197" s="43" t="s">
        <v>494</v>
      </c>
      <c r="E197" s="91"/>
      <c r="F197" s="91"/>
      <c r="G197" s="91"/>
      <c r="H197" s="150"/>
    </row>
    <row r="198" spans="1:10" x14ac:dyDescent="0.55000000000000004">
      <c r="A198" s="105"/>
      <c r="C198" s="162" t="str">
        <f>IF(H60="Yes", "Complete Analysis", "N/A - Do Not Complete")</f>
        <v>N/A - Do Not Complete</v>
      </c>
      <c r="D198" s="295"/>
      <c r="E198" s="260"/>
      <c r="F198" s="90" t="e">
        <f>E198/E200</f>
        <v>#DIV/0!</v>
      </c>
      <c r="G198" s="433"/>
      <c r="H198" s="434"/>
    </row>
    <row r="199" spans="1:10" x14ac:dyDescent="0.55000000000000004">
      <c r="A199" s="105"/>
      <c r="C199" s="162"/>
      <c r="D199" s="285"/>
      <c r="E199" s="267"/>
      <c r="F199" s="90" t="e">
        <f>E199/E200</f>
        <v>#DIV/0!</v>
      </c>
      <c r="G199" s="437"/>
      <c r="H199" s="438"/>
    </row>
    <row r="200" spans="1:10" x14ac:dyDescent="0.55000000000000004">
      <c r="A200" s="105"/>
      <c r="C200" s="162"/>
      <c r="D200" s="163" t="s">
        <v>308</v>
      </c>
      <c r="E200" s="167">
        <f>SUM(E198:E199)</f>
        <v>0</v>
      </c>
      <c r="F200" s="90"/>
      <c r="G200" s="165" t="s">
        <v>305</v>
      </c>
      <c r="H200" s="296"/>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396" t="s">
        <v>432</v>
      </c>
      <c r="B203" s="397"/>
      <c r="C203" s="397"/>
      <c r="D203" s="397"/>
      <c r="E203" s="397"/>
      <c r="F203" s="397"/>
      <c r="G203" s="397"/>
      <c r="H203" s="398"/>
    </row>
    <row r="204" spans="1:10" x14ac:dyDescent="0.55000000000000004">
      <c r="A204" s="73" t="s">
        <v>134</v>
      </c>
      <c r="B204" s="422" t="s">
        <v>335</v>
      </c>
      <c r="C204" s="422"/>
      <c r="D204" s="422"/>
      <c r="E204" s="422"/>
      <c r="F204" s="422"/>
      <c r="G204" s="422"/>
      <c r="H204" s="423"/>
    </row>
    <row r="205" spans="1:10" x14ac:dyDescent="0.55000000000000004">
      <c r="A205" s="73"/>
      <c r="B205" s="424"/>
      <c r="C205" s="424"/>
      <c r="D205" s="424"/>
      <c r="E205" s="424"/>
      <c r="F205" s="424"/>
      <c r="G205" s="424"/>
      <c r="H205" s="425"/>
    </row>
    <row r="206" spans="1:10" x14ac:dyDescent="0.55000000000000004">
      <c r="A206" s="105"/>
      <c r="H206" s="75"/>
    </row>
    <row r="207" spans="1:10" x14ac:dyDescent="0.55000000000000004">
      <c r="A207" s="73"/>
      <c r="B207" s="49" t="s">
        <v>413</v>
      </c>
      <c r="D207" s="410" t="s">
        <v>663</v>
      </c>
      <c r="E207" s="410"/>
      <c r="F207" s="410"/>
      <c r="G207" s="410"/>
      <c r="H207" s="411"/>
    </row>
    <row r="208" spans="1:10" x14ac:dyDescent="0.55000000000000004">
      <c r="A208" s="73"/>
      <c r="C208" s="77"/>
      <c r="D208" s="77"/>
      <c r="E208" s="77"/>
      <c r="F208" s="77"/>
      <c r="G208" s="77"/>
      <c r="H208" s="78"/>
    </row>
    <row r="209" spans="1:8" x14ac:dyDescent="0.55000000000000004">
      <c r="A209" s="105"/>
      <c r="E209" s="426" t="s">
        <v>290</v>
      </c>
      <c r="F209" s="426"/>
      <c r="G209" s="426"/>
      <c r="H209" s="427"/>
    </row>
    <row r="210" spans="1:8" x14ac:dyDescent="0.55000000000000004">
      <c r="A210" s="105"/>
      <c r="E210" s="79" t="s">
        <v>138</v>
      </c>
      <c r="F210" s="79" t="s">
        <v>138</v>
      </c>
      <c r="G210" s="79" t="s">
        <v>138</v>
      </c>
      <c r="H210" s="80" t="s">
        <v>138</v>
      </c>
    </row>
    <row r="211" spans="1:8" x14ac:dyDescent="0.55000000000000004">
      <c r="A211" s="105"/>
      <c r="B211" s="81" t="s">
        <v>201</v>
      </c>
      <c r="C211" s="82"/>
      <c r="D211" s="83"/>
      <c r="E211" s="82" t="s">
        <v>350</v>
      </c>
      <c r="F211" s="82" t="s">
        <v>148</v>
      </c>
      <c r="G211" s="82" t="s">
        <v>285</v>
      </c>
      <c r="H211" s="134" t="s">
        <v>286</v>
      </c>
    </row>
    <row r="212" spans="1:8" ht="22" customHeight="1" x14ac:dyDescent="0.55000000000000004">
      <c r="A212" s="105"/>
      <c r="B212" s="87" t="s">
        <v>287</v>
      </c>
      <c r="C212" s="79"/>
      <c r="D212" s="79"/>
      <c r="E212" s="79"/>
      <c r="F212" s="79"/>
      <c r="G212" s="79"/>
      <c r="H212" s="80"/>
    </row>
    <row r="213" spans="1:8" x14ac:dyDescent="0.55000000000000004">
      <c r="A213" s="105"/>
      <c r="B213" s="442" t="s">
        <v>757</v>
      </c>
      <c r="C213" s="442"/>
      <c r="D213" s="442"/>
      <c r="E213" s="269"/>
      <c r="F213" s="269"/>
      <c r="G213" s="280">
        <v>0.5</v>
      </c>
      <c r="H213" s="270"/>
    </row>
    <row r="214" spans="1:8" x14ac:dyDescent="0.55000000000000004">
      <c r="A214" s="105"/>
      <c r="B214" s="442" t="s">
        <v>758</v>
      </c>
      <c r="C214" s="442"/>
      <c r="D214" s="442"/>
      <c r="E214" s="269"/>
      <c r="F214" s="269"/>
      <c r="G214" s="280">
        <v>1</v>
      </c>
      <c r="H214" s="270"/>
    </row>
    <row r="215" spans="1:8" x14ac:dyDescent="0.55000000000000004">
      <c r="A215" s="105"/>
      <c r="B215" s="409" t="s">
        <v>759</v>
      </c>
      <c r="C215" s="409"/>
      <c r="D215" s="409"/>
      <c r="E215" s="271"/>
      <c r="F215" s="271"/>
      <c r="G215" s="280">
        <v>2</v>
      </c>
      <c r="H215" s="270"/>
    </row>
    <row r="216" spans="1:8" x14ac:dyDescent="0.55000000000000004">
      <c r="A216" s="105"/>
      <c r="B216" s="409" t="s">
        <v>760</v>
      </c>
      <c r="C216" s="409"/>
      <c r="D216" s="409"/>
      <c r="E216" s="271"/>
      <c r="F216" s="271"/>
      <c r="G216" s="280">
        <v>3</v>
      </c>
      <c r="H216" s="270"/>
    </row>
    <row r="217" spans="1:8" x14ac:dyDescent="0.55000000000000004">
      <c r="A217" s="105"/>
      <c r="B217" s="409"/>
      <c r="C217" s="409"/>
      <c r="D217" s="409"/>
      <c r="E217" s="271"/>
      <c r="F217" s="271"/>
      <c r="G217" s="280"/>
      <c r="H217" s="270"/>
    </row>
    <row r="218" spans="1:8" x14ac:dyDescent="0.55000000000000004">
      <c r="A218" s="105"/>
      <c r="B218" s="409"/>
      <c r="C218" s="409"/>
      <c r="D218" s="409"/>
      <c r="E218" s="271"/>
      <c r="F218" s="271"/>
      <c r="G218" s="280"/>
      <c r="H218" s="270"/>
    </row>
    <row r="219" spans="1:8" x14ac:dyDescent="0.55000000000000004">
      <c r="A219" s="105"/>
      <c r="B219" s="441" t="s">
        <v>153</v>
      </c>
      <c r="C219" s="441"/>
      <c r="D219" s="441"/>
      <c r="E219" s="271"/>
      <c r="F219" s="271"/>
      <c r="G219" s="271"/>
      <c r="H219" s="272"/>
    </row>
    <row r="220" spans="1:8" x14ac:dyDescent="0.55000000000000004">
      <c r="A220" s="105"/>
      <c r="B220" s="409"/>
      <c r="C220" s="409"/>
      <c r="D220" s="409"/>
      <c r="E220" s="271"/>
      <c r="F220" s="271"/>
      <c r="G220" s="271"/>
      <c r="H220" s="272"/>
    </row>
    <row r="221" spans="1:8" ht="22" customHeight="1" x14ac:dyDescent="0.55000000000000004">
      <c r="A221" s="105"/>
      <c r="B221" s="87" t="s">
        <v>288</v>
      </c>
      <c r="C221" s="112"/>
      <c r="D221" s="139"/>
      <c r="E221" s="139"/>
      <c r="F221" s="139"/>
      <c r="G221" s="140"/>
      <c r="H221" s="141"/>
    </row>
    <row r="222" spans="1:8" x14ac:dyDescent="0.55000000000000004">
      <c r="A222" s="105"/>
      <c r="B222" s="409" t="s">
        <v>757</v>
      </c>
      <c r="C222" s="409"/>
      <c r="D222" s="409"/>
      <c r="E222" s="271"/>
      <c r="F222" s="271"/>
      <c r="G222" s="271">
        <v>0.5</v>
      </c>
      <c r="H222" s="272"/>
    </row>
    <row r="223" spans="1:8" x14ac:dyDescent="0.55000000000000004">
      <c r="A223" s="105"/>
      <c r="B223" s="417" t="s">
        <v>758</v>
      </c>
      <c r="C223" s="432"/>
      <c r="D223" s="418"/>
      <c r="E223" s="271"/>
      <c r="F223" s="271"/>
      <c r="G223" s="271">
        <v>1</v>
      </c>
      <c r="H223" s="272"/>
    </row>
    <row r="224" spans="1:8" x14ac:dyDescent="0.55000000000000004">
      <c r="A224" s="105"/>
      <c r="B224" s="417" t="s">
        <v>759</v>
      </c>
      <c r="C224" s="432"/>
      <c r="D224" s="418"/>
      <c r="E224" s="271"/>
      <c r="F224" s="271"/>
      <c r="G224" s="271">
        <v>2</v>
      </c>
      <c r="H224" s="272"/>
    </row>
    <row r="225" spans="1:10" x14ac:dyDescent="0.55000000000000004">
      <c r="A225" s="105"/>
      <c r="B225" s="417" t="s">
        <v>760</v>
      </c>
      <c r="C225" s="432"/>
      <c r="D225" s="418"/>
      <c r="E225" s="271"/>
      <c r="F225" s="271"/>
      <c r="G225" s="271">
        <v>3</v>
      </c>
      <c r="H225" s="272"/>
    </row>
    <row r="226" spans="1:10" x14ac:dyDescent="0.55000000000000004">
      <c r="A226" s="105"/>
      <c r="B226" s="417"/>
      <c r="C226" s="432"/>
      <c r="D226" s="418"/>
      <c r="E226" s="271"/>
      <c r="F226" s="271"/>
      <c r="G226" s="271"/>
      <c r="H226" s="272"/>
    </row>
    <row r="227" spans="1:10" x14ac:dyDescent="0.55000000000000004">
      <c r="A227" s="105"/>
      <c r="B227" s="441" t="s">
        <v>153</v>
      </c>
      <c r="C227" s="441"/>
      <c r="D227" s="441"/>
      <c r="E227" s="271"/>
      <c r="F227" s="271"/>
      <c r="G227" s="271"/>
      <c r="H227" s="272"/>
    </row>
    <row r="228" spans="1:10" x14ac:dyDescent="0.55000000000000004">
      <c r="A228" s="105"/>
      <c r="B228" s="409"/>
      <c r="C228" s="409"/>
      <c r="D228" s="409"/>
      <c r="E228" s="271"/>
      <c r="F228" s="271"/>
      <c r="G228" s="271"/>
      <c r="H228" s="272"/>
    </row>
    <row r="229" spans="1:10" x14ac:dyDescent="0.55000000000000004">
      <c r="A229" s="105"/>
      <c r="B229" s="118"/>
      <c r="C229" s="118"/>
      <c r="D229" s="118"/>
      <c r="E229" s="119"/>
      <c r="F229" s="119"/>
      <c r="G229" s="119"/>
      <c r="H229" s="172"/>
    </row>
    <row r="230" spans="1:10" x14ac:dyDescent="0.55000000000000004">
      <c r="A230" s="73" t="s">
        <v>135</v>
      </c>
      <c r="B230" s="117" t="s">
        <v>336</v>
      </c>
      <c r="C230" s="118"/>
      <c r="D230" s="118"/>
      <c r="E230" s="119"/>
      <c r="F230" s="119"/>
      <c r="G230" s="119"/>
      <c r="H230" s="172"/>
      <c r="J230" s="138"/>
    </row>
    <row r="231" spans="1:10" x14ac:dyDescent="0.55000000000000004">
      <c r="A231" s="105"/>
      <c r="B231" s="407" t="s">
        <v>664</v>
      </c>
      <c r="C231" s="407"/>
      <c r="D231" s="407"/>
      <c r="E231" s="407"/>
      <c r="F231" s="407"/>
      <c r="G231" s="407"/>
      <c r="H231" s="408"/>
      <c r="J231" s="138"/>
    </row>
    <row r="232" spans="1:10" x14ac:dyDescent="0.55000000000000004">
      <c r="A232" s="105"/>
      <c r="B232" s="407"/>
      <c r="C232" s="407"/>
      <c r="D232" s="407"/>
      <c r="E232" s="407"/>
      <c r="F232" s="407"/>
      <c r="G232" s="407"/>
      <c r="H232" s="408"/>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20" priority="5">
      <formula>$F$17="no"</formula>
    </cfRule>
  </conditionalFormatting>
  <conditionalFormatting sqref="A28:H32 A33:D33 A34:C35 A36:H165 A166:G167 A168:H172 A173:G176 A177:H181 A182:G185 A186:H190 A191:G194 A195:H233">
    <cfRule type="expression" dxfId="119"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18" priority="6">
      <formula>$F$17="no"</formula>
    </cfRule>
  </conditionalFormatting>
  <conditionalFormatting sqref="B170:B175">
    <cfRule type="expression" dxfId="117" priority="13">
      <formula>$F$15="no"</formula>
    </cfRule>
  </conditionalFormatting>
  <conditionalFormatting sqref="B178:B185">
    <cfRule type="expression" dxfId="116" priority="17">
      <formula>$F$15="no"</formula>
    </cfRule>
  </conditionalFormatting>
  <conditionalFormatting sqref="B194:B195">
    <cfRule type="expression" dxfId="115" priority="18">
      <formula>$F$15="no"</formula>
    </cfRule>
  </conditionalFormatting>
  <conditionalFormatting sqref="B163:H165">
    <cfRule type="expression" dxfId="114" priority="33">
      <formula>$F$15="no"</formula>
    </cfRule>
  </conditionalFormatting>
  <conditionalFormatting sqref="B188:H190">
    <cfRule type="expression" dxfId="113" priority="14">
      <formula>$F$15="no"</formula>
    </cfRule>
  </conditionalFormatting>
  <conditionalFormatting sqref="C163">
    <cfRule type="expression" dxfId="112" priority="4">
      <formula>$F$17="no"</formula>
    </cfRule>
  </conditionalFormatting>
  <conditionalFormatting sqref="C197">
    <cfRule type="expression" dxfId="111" priority="3">
      <formula>$F$17="no"</formula>
    </cfRule>
  </conditionalFormatting>
  <conditionalFormatting sqref="C180:D184">
    <cfRule type="expression" dxfId="110" priority="2">
      <formula>$F$15="no"</formula>
    </cfRule>
  </conditionalFormatting>
  <conditionalFormatting sqref="C179:H179">
    <cfRule type="expression" dxfId="109" priority="31">
      <formula>$F$15="no"</formula>
    </cfRule>
  </conditionalFormatting>
  <conditionalFormatting sqref="C195:H195">
    <cfRule type="expression" dxfId="108" priority="12">
      <formula>$F$15="no"</formula>
    </cfRule>
  </conditionalFormatting>
  <conditionalFormatting sqref="E43:E48 E50:E56 E58:E61 E64:E69 E71:E77 E92:E98 E113:E119 B145:H152 E222:E228">
    <cfRule type="expression" dxfId="107" priority="78">
      <formula>$F$11="no"</formula>
    </cfRule>
  </conditionalFormatting>
  <conditionalFormatting sqref="E79:E82">
    <cfRule type="expression" dxfId="106" priority="70">
      <formula>$F$11="no"</formula>
    </cfRule>
  </conditionalFormatting>
  <conditionalFormatting sqref="E85:E90">
    <cfRule type="expression" dxfId="105" priority="66">
      <formula>$F$11="no"</formula>
    </cfRule>
  </conditionalFormatting>
  <conditionalFormatting sqref="E100:E103">
    <cfRule type="expression" dxfId="104" priority="62">
      <formula>$F$11="no"</formula>
    </cfRule>
  </conditionalFormatting>
  <conditionalFormatting sqref="E106:E111">
    <cfRule type="expression" dxfId="103" priority="50">
      <formula>$F$11="no"</formula>
    </cfRule>
  </conditionalFormatting>
  <conditionalFormatting sqref="E121:E124">
    <cfRule type="expression" dxfId="102" priority="42">
      <formula>$F$11="no"</formula>
    </cfRule>
  </conditionalFormatting>
  <conditionalFormatting sqref="E213:E220">
    <cfRule type="expression" dxfId="101" priority="74">
      <formula>$F$11="no"</formula>
    </cfRule>
  </conditionalFormatting>
  <conditionalFormatting sqref="F43:F48 F50:F56 F58:F61 F64:F69 F71:F77 F92:F98 F113:F119 B154:H161 F222:F228">
    <cfRule type="expression" dxfId="100" priority="77">
      <formula>$F$13="no"</formula>
    </cfRule>
  </conditionalFormatting>
  <conditionalFormatting sqref="F79:F82">
    <cfRule type="expression" dxfId="99" priority="69">
      <formula>$F$13="no"</formula>
    </cfRule>
  </conditionalFormatting>
  <conditionalFormatting sqref="F85:F90">
    <cfRule type="expression" dxfId="98" priority="65">
      <formula>$F$13="no"</formula>
    </cfRule>
  </conditionalFormatting>
  <conditionalFormatting sqref="F100:F103">
    <cfRule type="expression" dxfId="97" priority="61">
      <formula>$F$13="no"</formula>
    </cfRule>
  </conditionalFormatting>
  <conditionalFormatting sqref="F106:F111">
    <cfRule type="expression" dxfId="96" priority="49">
      <formula>$F$13="no"</formula>
    </cfRule>
  </conditionalFormatting>
  <conditionalFormatting sqref="F121:F124">
    <cfRule type="expression" dxfId="95" priority="41">
      <formula>$F$13="no"</formula>
    </cfRule>
  </conditionalFormatting>
  <conditionalFormatting sqref="F213:F220">
    <cfRule type="expression" dxfId="94" priority="73">
      <formula>$F$13="no"</formula>
    </cfRule>
  </conditionalFormatting>
  <conditionalFormatting sqref="G43:G48 G50:G56 G58:G61 G64:G69 G71:G77 G92:G98 G113:G119 B166:G167 B168:H168 C170:H172 C173:G176 C177:H177 E180:H181 E182:G184 C185:G185 C186:H186 B191:G193 C194:G194 G222:G228">
    <cfRule type="expression" dxfId="93" priority="76">
      <formula>$F$15="no"</formula>
    </cfRule>
  </conditionalFormatting>
  <conditionalFormatting sqref="G79:G82">
    <cfRule type="expression" dxfId="92" priority="68">
      <formula>$F$15="no"</formula>
    </cfRule>
  </conditionalFormatting>
  <conditionalFormatting sqref="G85:G90">
    <cfRule type="expression" dxfId="91" priority="64">
      <formula>$F$15="no"</formula>
    </cfRule>
  </conditionalFormatting>
  <conditionalFormatting sqref="G100:G103">
    <cfRule type="expression" dxfId="90" priority="60">
      <formula>$F$15="no"</formula>
    </cfRule>
  </conditionalFormatting>
  <conditionalFormatting sqref="G106:G111">
    <cfRule type="expression" dxfId="89" priority="48">
      <formula>$F$15="no"</formula>
    </cfRule>
  </conditionalFormatting>
  <conditionalFormatting sqref="G121:G124">
    <cfRule type="expression" dxfId="88" priority="40">
      <formula>$F$15="no"</formula>
    </cfRule>
  </conditionalFormatting>
  <conditionalFormatting sqref="G213:G220">
    <cfRule type="expression" dxfId="87" priority="72">
      <formula>$F$15="no"</formula>
    </cfRule>
  </conditionalFormatting>
  <conditionalFormatting sqref="H43:H48 H50:H56 H58:H61 H64:H69 H71:H77 H79:H82 H85:H90 H92:H98 H100:H103 H106:H111 H113:H119 H121:H124 B197:H200 H213:H220 H222:H228">
    <cfRule type="expression" dxfId="86"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9" customHeight="1" x14ac:dyDescent="0.7">
      <c r="A1" s="42" t="str">
        <f>'Cover and Instructions'!A1</f>
        <v>Georgia Families MHPAEA Parity</v>
      </c>
      <c r="H1" s="44" t="s">
        <v>569</v>
      </c>
    </row>
    <row r="2" spans="1:9" ht="25.8" x14ac:dyDescent="0.95">
      <c r="A2" s="45" t="s">
        <v>16</v>
      </c>
    </row>
    <row r="3" spans="1:9" ht="20.399999999999999" x14ac:dyDescent="0.75">
      <c r="A3" s="47" t="s">
        <v>359</v>
      </c>
    </row>
    <row r="5" spans="1:9" x14ac:dyDescent="0.55000000000000004">
      <c r="A5" s="49" t="s">
        <v>0</v>
      </c>
      <c r="C5" s="50" t="str">
        <f>'Cover and Instructions'!$D$4</f>
        <v>Peach State Health Plan</v>
      </c>
      <c r="D5" s="50"/>
      <c r="E5" s="50"/>
      <c r="F5" s="50"/>
      <c r="G5" s="50"/>
      <c r="H5" s="50"/>
    </row>
    <row r="6" spans="1:9" x14ac:dyDescent="0.55000000000000004">
      <c r="A6" s="49" t="s">
        <v>513</v>
      </c>
      <c r="C6" s="50" t="str">
        <f>'Cover and Instructions'!D5</f>
        <v>Title XXI</v>
      </c>
      <c r="D6" s="50"/>
      <c r="E6" s="50"/>
      <c r="F6" s="50"/>
      <c r="G6" s="50"/>
      <c r="H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370</v>
      </c>
      <c r="B11" s="62" t="s">
        <v>416</v>
      </c>
      <c r="C11" s="59"/>
      <c r="D11" s="59"/>
      <c r="E11" s="59"/>
      <c r="F11" s="128" t="s">
        <v>372</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373</v>
      </c>
      <c r="B13" s="62" t="s">
        <v>415</v>
      </c>
      <c r="C13" s="59"/>
      <c r="D13" s="59"/>
      <c r="E13" s="59"/>
      <c r="F13" s="128" t="s">
        <v>372</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378</v>
      </c>
      <c r="B15" s="62" t="s">
        <v>414</v>
      </c>
      <c r="C15" s="59"/>
      <c r="D15" s="59"/>
      <c r="E15" s="59"/>
      <c r="F15" s="63" t="s">
        <v>372</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379</v>
      </c>
      <c r="B17" s="62" t="s">
        <v>400</v>
      </c>
      <c r="C17" s="59"/>
      <c r="D17" s="59"/>
      <c r="E17" s="59"/>
      <c r="F17" s="63" t="s">
        <v>372</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491</v>
      </c>
      <c r="B19" s="461" t="s">
        <v>571</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28"/>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396" t="s">
        <v>398</v>
      </c>
      <c r="B27" s="397"/>
      <c r="C27" s="397"/>
      <c r="D27" s="397"/>
      <c r="E27" s="397"/>
      <c r="F27" s="397"/>
      <c r="G27" s="397"/>
      <c r="H27" s="398"/>
    </row>
    <row r="28" spans="1:8" x14ac:dyDescent="0.55000000000000004">
      <c r="A28" s="73" t="s">
        <v>130</v>
      </c>
      <c r="B28" s="422" t="s">
        <v>360</v>
      </c>
      <c r="C28" s="422"/>
      <c r="D28" s="422"/>
      <c r="E28" s="422"/>
      <c r="F28" s="422"/>
      <c r="G28" s="422"/>
      <c r="H28" s="423"/>
    </row>
    <row r="29" spans="1:8" x14ac:dyDescent="0.55000000000000004">
      <c r="A29" s="73"/>
      <c r="B29" s="424"/>
      <c r="C29" s="424"/>
      <c r="D29" s="424"/>
      <c r="E29" s="424"/>
      <c r="F29" s="424"/>
      <c r="G29" s="424"/>
      <c r="H29" s="425"/>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0"/>
      <c r="E32" s="410"/>
      <c r="F32" s="410"/>
      <c r="G32" s="410"/>
      <c r="H32" s="411"/>
    </row>
    <row r="33" spans="1:10" x14ac:dyDescent="0.55000000000000004">
      <c r="A33" s="73"/>
      <c r="C33" s="77"/>
      <c r="D33" s="77"/>
      <c r="E33" s="77"/>
      <c r="F33" s="77"/>
      <c r="G33" s="77"/>
      <c r="H33" s="78"/>
    </row>
    <row r="34" spans="1:10" ht="15" customHeight="1" x14ac:dyDescent="0.55000000000000004">
      <c r="A34" s="105"/>
      <c r="B34" s="77"/>
      <c r="C34" s="77"/>
      <c r="D34" s="77"/>
      <c r="E34" s="426" t="s">
        <v>358</v>
      </c>
      <c r="F34" s="426"/>
      <c r="G34" s="426"/>
      <c r="H34" s="427"/>
    </row>
    <row r="35" spans="1:10" x14ac:dyDescent="0.55000000000000004">
      <c r="A35" s="105"/>
      <c r="E35" s="77" t="s">
        <v>311</v>
      </c>
      <c r="F35" s="77" t="s">
        <v>311</v>
      </c>
      <c r="G35" s="77" t="s">
        <v>311</v>
      </c>
      <c r="H35" s="78" t="s">
        <v>311</v>
      </c>
      <c r="J35" s="77"/>
    </row>
    <row r="36" spans="1:10" x14ac:dyDescent="0.55000000000000004">
      <c r="A36" s="105"/>
      <c r="B36" s="79"/>
      <c r="C36" s="79"/>
      <c r="D36" s="79" t="s">
        <v>159</v>
      </c>
      <c r="E36" s="79" t="s">
        <v>257</v>
      </c>
      <c r="F36" s="79" t="s">
        <v>312</v>
      </c>
      <c r="G36" s="79" t="s">
        <v>313</v>
      </c>
      <c r="H36" s="80" t="s">
        <v>314</v>
      </c>
      <c r="J36" s="79"/>
    </row>
    <row r="37" spans="1:10" x14ac:dyDescent="0.55000000000000004">
      <c r="A37" s="105"/>
      <c r="B37" s="81" t="s">
        <v>190</v>
      </c>
      <c r="C37" s="82"/>
      <c r="D37" s="82" t="s">
        <v>158</v>
      </c>
      <c r="E37" s="82" t="s">
        <v>195</v>
      </c>
      <c r="F37" s="82" t="s">
        <v>259</v>
      </c>
      <c r="G37" s="82" t="s">
        <v>258</v>
      </c>
      <c r="H37" s="134" t="s">
        <v>315</v>
      </c>
      <c r="J37" s="79"/>
    </row>
    <row r="38" spans="1:10" ht="22" customHeight="1" x14ac:dyDescent="0.55000000000000004">
      <c r="A38" s="105"/>
      <c r="B38" s="87" t="s">
        <v>287</v>
      </c>
      <c r="C38" s="79"/>
      <c r="D38" s="79"/>
      <c r="E38" s="79"/>
      <c r="F38" s="79"/>
      <c r="G38" s="79"/>
      <c r="H38" s="80"/>
    </row>
    <row r="39" spans="1:10" ht="15" customHeight="1" x14ac:dyDescent="0.55000000000000004">
      <c r="A39" s="105"/>
      <c r="B39" s="409"/>
      <c r="C39" s="409"/>
      <c r="D39" s="261"/>
      <c r="E39" s="261"/>
      <c r="F39" s="261"/>
      <c r="G39" s="264"/>
      <c r="H39" s="265"/>
    </row>
    <row r="40" spans="1:10" x14ac:dyDescent="0.55000000000000004">
      <c r="A40" s="105"/>
      <c r="B40" s="409"/>
      <c r="C40" s="409"/>
      <c r="D40" s="261"/>
      <c r="E40" s="261"/>
      <c r="F40" s="261"/>
      <c r="G40" s="264"/>
      <c r="H40" s="265"/>
    </row>
    <row r="41" spans="1:10" x14ac:dyDescent="0.55000000000000004">
      <c r="A41" s="105"/>
      <c r="B41" s="409"/>
      <c r="C41" s="409"/>
      <c r="D41" s="261"/>
      <c r="E41" s="261"/>
      <c r="F41" s="261"/>
      <c r="G41" s="264"/>
      <c r="H41" s="265"/>
    </row>
    <row r="42" spans="1:10" x14ac:dyDescent="0.55000000000000004">
      <c r="A42" s="105"/>
      <c r="B42" s="409"/>
      <c r="C42" s="409"/>
      <c r="D42" s="261"/>
      <c r="E42" s="261"/>
      <c r="F42" s="261"/>
      <c r="G42" s="264"/>
      <c r="H42" s="265"/>
    </row>
    <row r="43" spans="1:10" x14ac:dyDescent="0.55000000000000004">
      <c r="A43" s="105"/>
      <c r="B43" s="409"/>
      <c r="C43" s="409"/>
      <c r="D43" s="261"/>
      <c r="E43" s="261"/>
      <c r="F43" s="261"/>
      <c r="G43" s="264"/>
      <c r="H43" s="265"/>
    </row>
    <row r="44" spans="1:10" x14ac:dyDescent="0.55000000000000004">
      <c r="A44" s="105"/>
      <c r="B44" s="409"/>
      <c r="C44" s="409"/>
      <c r="D44" s="261"/>
      <c r="E44" s="261"/>
      <c r="F44" s="261"/>
      <c r="G44" s="264"/>
      <c r="H44" s="265"/>
    </row>
    <row r="45" spans="1:10" x14ac:dyDescent="0.55000000000000004">
      <c r="A45" s="105"/>
      <c r="B45" s="409"/>
      <c r="C45" s="409"/>
      <c r="D45" s="261"/>
      <c r="E45" s="261"/>
      <c r="F45" s="261"/>
      <c r="G45" s="264"/>
      <c r="H45" s="265"/>
    </row>
    <row r="46" spans="1:10" x14ac:dyDescent="0.55000000000000004">
      <c r="A46" s="105"/>
      <c r="B46" s="409"/>
      <c r="C46" s="409"/>
      <c r="D46" s="261"/>
      <c r="E46" s="261"/>
      <c r="F46" s="261"/>
      <c r="G46" s="264"/>
      <c r="H46" s="265"/>
    </row>
    <row r="47" spans="1:10" x14ac:dyDescent="0.55000000000000004">
      <c r="A47" s="105"/>
      <c r="B47" s="409"/>
      <c r="C47" s="409"/>
      <c r="D47" s="261"/>
      <c r="E47" s="261"/>
      <c r="F47" s="261"/>
      <c r="G47" s="264"/>
      <c r="H47" s="265"/>
    </row>
    <row r="48" spans="1:10" x14ac:dyDescent="0.55000000000000004">
      <c r="A48" s="105"/>
      <c r="B48" s="409"/>
      <c r="C48" s="409"/>
      <c r="D48" s="261"/>
      <c r="E48" s="261"/>
      <c r="F48" s="261"/>
      <c r="G48" s="264"/>
      <c r="H48" s="265"/>
    </row>
    <row r="49" spans="1:8" x14ac:dyDescent="0.55000000000000004">
      <c r="A49" s="105"/>
      <c r="B49" s="441" t="s">
        <v>153</v>
      </c>
      <c r="C49" s="441"/>
      <c r="D49" s="261"/>
      <c r="E49" s="261"/>
      <c r="F49" s="261"/>
      <c r="G49" s="264"/>
      <c r="H49" s="265"/>
    </row>
    <row r="50" spans="1:8" x14ac:dyDescent="0.55000000000000004">
      <c r="A50" s="105"/>
      <c r="B50" s="409"/>
      <c r="C50" s="409"/>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409"/>
      <c r="C52" s="409"/>
      <c r="D52" s="261"/>
      <c r="E52" s="261"/>
      <c r="F52" s="261"/>
      <c r="G52" s="264"/>
      <c r="H52" s="265"/>
    </row>
    <row r="53" spans="1:8" x14ac:dyDescent="0.55000000000000004">
      <c r="A53" s="105"/>
      <c r="B53" s="409"/>
      <c r="C53" s="409"/>
      <c r="D53" s="261"/>
      <c r="E53" s="261"/>
      <c r="F53" s="261"/>
      <c r="G53" s="264"/>
      <c r="H53" s="265"/>
    </row>
    <row r="54" spans="1:8" x14ac:dyDescent="0.55000000000000004">
      <c r="A54" s="105"/>
      <c r="B54" s="409"/>
      <c r="C54" s="409"/>
      <c r="D54" s="261"/>
      <c r="E54" s="261"/>
      <c r="F54" s="261"/>
      <c r="G54" s="264"/>
      <c r="H54" s="265"/>
    </row>
    <row r="55" spans="1:8" x14ac:dyDescent="0.55000000000000004">
      <c r="A55" s="105"/>
      <c r="B55" s="409"/>
      <c r="C55" s="409"/>
      <c r="D55" s="261"/>
      <c r="E55" s="261"/>
      <c r="F55" s="261"/>
      <c r="G55" s="264"/>
      <c r="H55" s="265"/>
    </row>
    <row r="56" spans="1:8" x14ac:dyDescent="0.55000000000000004">
      <c r="A56" s="105"/>
      <c r="B56" s="409"/>
      <c r="C56" s="409"/>
      <c r="D56" s="261"/>
      <c r="E56" s="261"/>
      <c r="F56" s="261"/>
      <c r="G56" s="264"/>
      <c r="H56" s="265"/>
    </row>
    <row r="57" spans="1:8" x14ac:dyDescent="0.55000000000000004">
      <c r="A57" s="105"/>
      <c r="B57" s="409"/>
      <c r="C57" s="409"/>
      <c r="D57" s="261"/>
      <c r="E57" s="261"/>
      <c r="F57" s="261"/>
      <c r="G57" s="264"/>
      <c r="H57" s="265"/>
    </row>
    <row r="58" spans="1:8" x14ac:dyDescent="0.55000000000000004">
      <c r="A58" s="105"/>
      <c r="B58" s="409"/>
      <c r="C58" s="409"/>
      <c r="D58" s="261"/>
      <c r="E58" s="261"/>
      <c r="F58" s="261"/>
      <c r="G58" s="264"/>
      <c r="H58" s="265"/>
    </row>
    <row r="59" spans="1:8" x14ac:dyDescent="0.55000000000000004">
      <c r="A59" s="105"/>
      <c r="B59" s="409"/>
      <c r="C59" s="409"/>
      <c r="D59" s="261"/>
      <c r="E59" s="261"/>
      <c r="F59" s="261"/>
      <c r="G59" s="264"/>
      <c r="H59" s="265"/>
    </row>
    <row r="60" spans="1:8" x14ac:dyDescent="0.55000000000000004">
      <c r="A60" s="105"/>
      <c r="B60" s="409"/>
      <c r="C60" s="409"/>
      <c r="D60" s="261"/>
      <c r="E60" s="261"/>
      <c r="F60" s="261"/>
      <c r="G60" s="264"/>
      <c r="H60" s="265"/>
    </row>
    <row r="61" spans="1:8" x14ac:dyDescent="0.55000000000000004">
      <c r="A61" s="105"/>
      <c r="B61" s="409"/>
      <c r="C61" s="409"/>
      <c r="D61" s="261"/>
      <c r="E61" s="261"/>
      <c r="F61" s="261"/>
      <c r="G61" s="264"/>
      <c r="H61" s="265"/>
    </row>
    <row r="62" spans="1:8" x14ac:dyDescent="0.55000000000000004">
      <c r="A62" s="105"/>
      <c r="B62" s="441" t="s">
        <v>153</v>
      </c>
      <c r="C62" s="441"/>
      <c r="D62" s="261"/>
      <c r="E62" s="261"/>
      <c r="F62" s="261"/>
      <c r="G62" s="264"/>
      <c r="H62" s="265"/>
    </row>
    <row r="63" spans="1:8" x14ac:dyDescent="0.55000000000000004">
      <c r="A63" s="105"/>
      <c r="B63" s="409"/>
      <c r="C63" s="409"/>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4" t="s">
        <v>367</v>
      </c>
      <c r="C75" s="424"/>
      <c r="D75" s="424"/>
      <c r="E75" s="424"/>
      <c r="F75" s="424"/>
      <c r="G75" s="424"/>
      <c r="H75" s="425"/>
    </row>
    <row r="76" spans="1:8" x14ac:dyDescent="0.55000000000000004">
      <c r="A76" s="73"/>
      <c r="B76" s="424"/>
      <c r="C76" s="424"/>
      <c r="D76" s="424"/>
      <c r="E76" s="424"/>
      <c r="F76" s="424"/>
      <c r="G76" s="424"/>
      <c r="H76" s="425"/>
    </row>
    <row r="77" spans="1:8" x14ac:dyDescent="0.55000000000000004">
      <c r="A77" s="73"/>
      <c r="E77" s="91"/>
      <c r="F77" s="91"/>
      <c r="G77" s="91"/>
      <c r="H77" s="150"/>
    </row>
    <row r="78" spans="1:8" x14ac:dyDescent="0.55000000000000004">
      <c r="A78" s="73"/>
      <c r="B78" s="424" t="s">
        <v>364</v>
      </c>
      <c r="C78" s="424"/>
      <c r="D78" s="424"/>
      <c r="E78" s="424"/>
      <c r="F78" s="424"/>
      <c r="G78" s="424"/>
      <c r="H78" s="425"/>
    </row>
    <row r="79" spans="1:8" x14ac:dyDescent="0.55000000000000004">
      <c r="A79" s="73"/>
      <c r="B79" s="424"/>
      <c r="C79" s="424"/>
      <c r="D79" s="424"/>
      <c r="E79" s="424"/>
      <c r="F79" s="424"/>
      <c r="G79" s="424"/>
      <c r="H79" s="425"/>
    </row>
    <row r="80" spans="1:8" x14ac:dyDescent="0.55000000000000004">
      <c r="A80" s="73"/>
      <c r="B80" s="424"/>
      <c r="C80" s="424"/>
      <c r="D80" s="424"/>
      <c r="E80" s="424"/>
      <c r="F80" s="424"/>
      <c r="G80" s="424"/>
      <c r="H80" s="425"/>
    </row>
    <row r="81" spans="1:8" x14ac:dyDescent="0.55000000000000004">
      <c r="A81" s="73"/>
      <c r="B81" s="424"/>
      <c r="C81" s="424"/>
      <c r="D81" s="424"/>
      <c r="E81" s="424"/>
      <c r="F81" s="424"/>
      <c r="G81" s="424"/>
      <c r="H81" s="425"/>
    </row>
    <row r="82" spans="1:8" x14ac:dyDescent="0.55000000000000004">
      <c r="A82" s="73"/>
      <c r="E82" s="91"/>
      <c r="F82" s="91"/>
      <c r="G82" s="91"/>
      <c r="H82" s="150"/>
    </row>
    <row r="83" spans="1:8" x14ac:dyDescent="0.55000000000000004">
      <c r="A83" s="73"/>
      <c r="B83" s="49" t="s">
        <v>413</v>
      </c>
      <c r="D83" s="458"/>
      <c r="E83" s="458"/>
      <c r="F83" s="458"/>
      <c r="G83" s="458"/>
      <c r="H83" s="459"/>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33"/>
      <c r="H89" s="434"/>
    </row>
    <row r="90" spans="1:8" x14ac:dyDescent="0.55000000000000004">
      <c r="A90" s="73"/>
      <c r="D90" s="284"/>
      <c r="E90" s="261"/>
      <c r="F90" s="90" t="e">
        <f>E90/E95</f>
        <v>#DIV/0!</v>
      </c>
      <c r="G90" s="433"/>
      <c r="H90" s="434"/>
    </row>
    <row r="91" spans="1:8" x14ac:dyDescent="0.55000000000000004">
      <c r="A91" s="73"/>
      <c r="D91" s="284"/>
      <c r="E91" s="261"/>
      <c r="F91" s="90" t="e">
        <f>E91/E95</f>
        <v>#DIV/0!</v>
      </c>
      <c r="G91" s="433"/>
      <c r="H91" s="434"/>
    </row>
    <row r="92" spans="1:8" x14ac:dyDescent="0.55000000000000004">
      <c r="A92" s="73"/>
      <c r="D92" s="284"/>
      <c r="E92" s="261"/>
      <c r="F92" s="90" t="e">
        <f>E92/E95</f>
        <v>#DIV/0!</v>
      </c>
      <c r="G92" s="433"/>
      <c r="H92" s="434"/>
    </row>
    <row r="93" spans="1:8" x14ac:dyDescent="0.55000000000000004">
      <c r="A93" s="73"/>
      <c r="D93" s="284"/>
      <c r="E93" s="261"/>
      <c r="F93" s="90" t="e">
        <f>E93/E95</f>
        <v>#DIV/0!</v>
      </c>
      <c r="G93" s="433"/>
      <c r="H93" s="434"/>
    </row>
    <row r="94" spans="1:8" x14ac:dyDescent="0.55000000000000004">
      <c r="A94" s="73"/>
      <c r="D94" s="285"/>
      <c r="E94" s="267"/>
      <c r="F94" s="90" t="e">
        <f>E94/E95</f>
        <v>#DIV/0!</v>
      </c>
      <c r="G94" s="437"/>
      <c r="H94" s="438"/>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33"/>
      <c r="H98" s="434"/>
    </row>
    <row r="99" spans="1:8" x14ac:dyDescent="0.55000000000000004">
      <c r="A99" s="73"/>
      <c r="D99" s="284"/>
      <c r="E99" s="261"/>
      <c r="F99" s="90" t="e">
        <f>E99/E104</f>
        <v>#DIV/0!</v>
      </c>
      <c r="G99" s="433"/>
      <c r="H99" s="434"/>
    </row>
    <row r="100" spans="1:8" x14ac:dyDescent="0.55000000000000004">
      <c r="A100" s="73"/>
      <c r="D100" s="284"/>
      <c r="E100" s="261"/>
      <c r="F100" s="90" t="e">
        <f>E100/E104</f>
        <v>#DIV/0!</v>
      </c>
      <c r="G100" s="433"/>
      <c r="H100" s="434"/>
    </row>
    <row r="101" spans="1:8" x14ac:dyDescent="0.55000000000000004">
      <c r="A101" s="73"/>
      <c r="D101" s="284"/>
      <c r="E101" s="261"/>
      <c r="F101" s="90" t="e">
        <f>E101/E104</f>
        <v>#DIV/0!</v>
      </c>
      <c r="G101" s="433"/>
      <c r="H101" s="434"/>
    </row>
    <row r="102" spans="1:8" x14ac:dyDescent="0.55000000000000004">
      <c r="A102" s="73"/>
      <c r="D102" s="284"/>
      <c r="E102" s="261"/>
      <c r="F102" s="90" t="e">
        <f>E102/E104</f>
        <v>#DIV/0!</v>
      </c>
      <c r="G102" s="433"/>
      <c r="H102" s="434"/>
    </row>
    <row r="103" spans="1:8" x14ac:dyDescent="0.55000000000000004">
      <c r="A103" s="73"/>
      <c r="D103" s="285"/>
      <c r="E103" s="267"/>
      <c r="F103" s="90" t="e">
        <f>E103/E104</f>
        <v>#DIV/0!</v>
      </c>
      <c r="G103" s="437"/>
      <c r="H103" s="438"/>
    </row>
    <row r="104" spans="1:8" x14ac:dyDescent="0.55000000000000004">
      <c r="A104" s="73"/>
      <c r="D104" s="163" t="s">
        <v>323</v>
      </c>
      <c r="E104" s="164">
        <f>SUM(E98:E103)</f>
        <v>0</v>
      </c>
      <c r="F104" s="91"/>
      <c r="G104" s="165" t="s">
        <v>305</v>
      </c>
      <c r="H104" s="289"/>
    </row>
    <row r="105" spans="1:8" x14ac:dyDescent="0.55000000000000004">
      <c r="A105" s="73"/>
      <c r="D105" s="163"/>
      <c r="E105" s="204"/>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33"/>
      <c r="H107" s="434"/>
    </row>
    <row r="108" spans="1:8" x14ac:dyDescent="0.55000000000000004">
      <c r="A108" s="105"/>
      <c r="D108" s="284"/>
      <c r="E108" s="261"/>
      <c r="F108" s="90" t="e">
        <f>E108/E113</f>
        <v>#DIV/0!</v>
      </c>
      <c r="G108" s="433"/>
      <c r="H108" s="434"/>
    </row>
    <row r="109" spans="1:8" x14ac:dyDescent="0.55000000000000004">
      <c r="A109" s="105"/>
      <c r="D109" s="284"/>
      <c r="E109" s="261"/>
      <c r="F109" s="90" t="e">
        <f>E109/E113</f>
        <v>#DIV/0!</v>
      </c>
      <c r="G109" s="433"/>
      <c r="H109" s="434"/>
    </row>
    <row r="110" spans="1:8" x14ac:dyDescent="0.55000000000000004">
      <c r="A110" s="105"/>
      <c r="D110" s="284"/>
      <c r="E110" s="261"/>
      <c r="F110" s="90" t="e">
        <f>E110/E113</f>
        <v>#DIV/0!</v>
      </c>
      <c r="G110" s="433"/>
      <c r="H110" s="434"/>
    </row>
    <row r="111" spans="1:8" x14ac:dyDescent="0.55000000000000004">
      <c r="A111" s="105"/>
      <c r="D111" s="284"/>
      <c r="E111" s="261"/>
      <c r="F111" s="90" t="e">
        <f>E111/E113</f>
        <v>#DIV/0!</v>
      </c>
      <c r="G111" s="433"/>
      <c r="H111" s="434"/>
    </row>
    <row r="112" spans="1:8" x14ac:dyDescent="0.55000000000000004">
      <c r="A112" s="105"/>
      <c r="D112" s="285"/>
      <c r="E112" s="267"/>
      <c r="F112" s="90" t="e">
        <f>E112/E113</f>
        <v>#DIV/0!</v>
      </c>
      <c r="G112" s="437"/>
      <c r="H112" s="438"/>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33"/>
      <c r="H116" s="434"/>
    </row>
    <row r="117" spans="1:8" x14ac:dyDescent="0.55000000000000004">
      <c r="A117" s="105"/>
      <c r="C117" s="162"/>
      <c r="D117" s="284"/>
      <c r="E117" s="261"/>
      <c r="F117" s="90" t="e">
        <f>E117/E122</f>
        <v>#DIV/0!</v>
      </c>
      <c r="G117" s="433"/>
      <c r="H117" s="434"/>
    </row>
    <row r="118" spans="1:8" x14ac:dyDescent="0.55000000000000004">
      <c r="A118" s="105"/>
      <c r="C118" s="162"/>
      <c r="D118" s="284"/>
      <c r="E118" s="261"/>
      <c r="F118" s="90" t="e">
        <f>E118/E122</f>
        <v>#DIV/0!</v>
      </c>
      <c r="G118" s="433"/>
      <c r="H118" s="434"/>
    </row>
    <row r="119" spans="1:8" x14ac:dyDescent="0.55000000000000004">
      <c r="A119" s="105"/>
      <c r="C119" s="162"/>
      <c r="D119" s="284"/>
      <c r="E119" s="261"/>
      <c r="F119" s="90" t="e">
        <f>E119/E122</f>
        <v>#DIV/0!</v>
      </c>
      <c r="G119" s="433"/>
      <c r="H119" s="434"/>
    </row>
    <row r="120" spans="1:8" x14ac:dyDescent="0.55000000000000004">
      <c r="A120" s="105"/>
      <c r="C120" s="162"/>
      <c r="D120" s="284"/>
      <c r="E120" s="261"/>
      <c r="F120" s="90" t="e">
        <f>E120/E122</f>
        <v>#DIV/0!</v>
      </c>
      <c r="G120" s="433"/>
      <c r="H120" s="434"/>
    </row>
    <row r="121" spans="1:8" x14ac:dyDescent="0.55000000000000004">
      <c r="A121" s="105"/>
      <c r="C121" s="162"/>
      <c r="D121" s="285"/>
      <c r="E121" s="267"/>
      <c r="F121" s="90" t="e">
        <f>E121/E122</f>
        <v>#DIV/0!</v>
      </c>
      <c r="G121" s="437"/>
      <c r="H121" s="438"/>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6" t="s">
        <v>399</v>
      </c>
      <c r="B125" s="397"/>
      <c r="C125" s="397"/>
      <c r="D125" s="397"/>
      <c r="E125" s="397"/>
      <c r="F125" s="397"/>
      <c r="G125" s="397"/>
      <c r="H125" s="398"/>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0"/>
      <c r="E128" s="410"/>
      <c r="F128" s="410"/>
      <c r="G128" s="410"/>
      <c r="H128" s="411"/>
    </row>
    <row r="129" spans="1:8" x14ac:dyDescent="0.55000000000000004">
      <c r="A129" s="73"/>
      <c r="C129" s="77"/>
      <c r="D129" s="77"/>
      <c r="E129" s="77"/>
      <c r="F129" s="77"/>
      <c r="G129" s="77"/>
      <c r="H129" s="78"/>
    </row>
    <row r="130" spans="1:8" x14ac:dyDescent="0.55000000000000004">
      <c r="A130" s="105"/>
      <c r="E130" s="455" t="s">
        <v>290</v>
      </c>
      <c r="F130" s="456"/>
      <c r="G130" s="456"/>
      <c r="H130" s="457"/>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194</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60"/>
      <c r="C135" s="460"/>
      <c r="D135" s="460"/>
      <c r="E135" s="266"/>
      <c r="F135" s="266"/>
      <c r="G135" s="281"/>
      <c r="H135" s="282"/>
    </row>
    <row r="136" spans="1:8" x14ac:dyDescent="0.55000000000000004">
      <c r="A136" s="105"/>
      <c r="B136" s="417"/>
      <c r="C136" s="432"/>
      <c r="D136" s="418"/>
      <c r="E136" s="266"/>
      <c r="F136" s="266"/>
      <c r="G136" s="281"/>
      <c r="H136" s="282"/>
    </row>
    <row r="137" spans="1:8" x14ac:dyDescent="0.55000000000000004">
      <c r="A137" s="105"/>
      <c r="B137" s="417"/>
      <c r="C137" s="432"/>
      <c r="D137" s="418"/>
      <c r="E137" s="266"/>
      <c r="F137" s="266"/>
      <c r="G137" s="281"/>
      <c r="H137" s="282"/>
    </row>
    <row r="138" spans="1:8" x14ac:dyDescent="0.55000000000000004">
      <c r="A138" s="105"/>
      <c r="B138" s="417"/>
      <c r="C138" s="432"/>
      <c r="D138" s="418"/>
      <c r="E138" s="266"/>
      <c r="F138" s="266"/>
      <c r="G138" s="281"/>
      <c r="H138" s="282"/>
    </row>
    <row r="139" spans="1:8" x14ac:dyDescent="0.55000000000000004">
      <c r="A139" s="105"/>
      <c r="B139" s="417"/>
      <c r="C139" s="432"/>
      <c r="D139" s="418"/>
      <c r="E139" s="266"/>
      <c r="F139" s="266"/>
      <c r="G139" s="281"/>
      <c r="H139" s="282"/>
    </row>
    <row r="140" spans="1:8" x14ac:dyDescent="0.55000000000000004">
      <c r="A140" s="105"/>
      <c r="B140" s="417"/>
      <c r="C140" s="432"/>
      <c r="D140" s="418"/>
      <c r="E140" s="266"/>
      <c r="F140" s="266"/>
      <c r="G140" s="281"/>
      <c r="H140" s="282"/>
    </row>
    <row r="141" spans="1:8" x14ac:dyDescent="0.55000000000000004">
      <c r="A141" s="105"/>
      <c r="B141" s="417"/>
      <c r="C141" s="432"/>
      <c r="D141" s="418"/>
      <c r="E141" s="266"/>
      <c r="F141" s="266"/>
      <c r="G141" s="281"/>
      <c r="H141" s="282"/>
    </row>
    <row r="142" spans="1:8" x14ac:dyDescent="0.55000000000000004">
      <c r="A142" s="105"/>
      <c r="B142" s="417"/>
      <c r="C142" s="432"/>
      <c r="D142" s="418"/>
      <c r="E142" s="266"/>
      <c r="F142" s="266"/>
      <c r="G142" s="281"/>
      <c r="H142" s="282"/>
    </row>
    <row r="143" spans="1:8" x14ac:dyDescent="0.55000000000000004">
      <c r="A143" s="105"/>
      <c r="B143" s="417"/>
      <c r="C143" s="432"/>
      <c r="D143" s="418"/>
      <c r="E143" s="266"/>
      <c r="F143" s="266"/>
      <c r="G143" s="281"/>
      <c r="H143" s="282"/>
    </row>
    <row r="144" spans="1:8" x14ac:dyDescent="0.55000000000000004">
      <c r="A144" s="105"/>
      <c r="B144" s="417"/>
      <c r="C144" s="432"/>
      <c r="D144" s="418"/>
      <c r="E144" s="266"/>
      <c r="F144" s="266"/>
      <c r="G144" s="281"/>
      <c r="H144" s="282"/>
    </row>
    <row r="145" spans="1:8" x14ac:dyDescent="0.55000000000000004">
      <c r="A145" s="105"/>
      <c r="B145" s="412" t="s">
        <v>153</v>
      </c>
      <c r="C145" s="413"/>
      <c r="D145" s="414"/>
      <c r="E145" s="266"/>
      <c r="F145" s="266"/>
      <c r="G145" s="281"/>
      <c r="H145" s="282"/>
    </row>
    <row r="146" spans="1:8" x14ac:dyDescent="0.55000000000000004">
      <c r="A146" s="105"/>
      <c r="B146" s="417"/>
      <c r="C146" s="432"/>
      <c r="D146" s="418"/>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7"/>
      <c r="C148" s="432"/>
      <c r="D148" s="418"/>
      <c r="E148" s="266"/>
      <c r="F148" s="266"/>
      <c r="G148" s="281"/>
      <c r="H148" s="282"/>
    </row>
    <row r="149" spans="1:8" x14ac:dyDescent="0.55000000000000004">
      <c r="A149" s="105"/>
      <c r="B149" s="417"/>
      <c r="C149" s="432"/>
      <c r="D149" s="418"/>
      <c r="E149" s="266"/>
      <c r="F149" s="266"/>
      <c r="G149" s="281"/>
      <c r="H149" s="282"/>
    </row>
    <row r="150" spans="1:8" x14ac:dyDescent="0.55000000000000004">
      <c r="A150" s="105"/>
      <c r="B150" s="417"/>
      <c r="C150" s="432"/>
      <c r="D150" s="418"/>
      <c r="E150" s="266"/>
      <c r="F150" s="266"/>
      <c r="G150" s="281"/>
      <c r="H150" s="282"/>
    </row>
    <row r="151" spans="1:8" x14ac:dyDescent="0.55000000000000004">
      <c r="A151" s="105"/>
      <c r="B151" s="417"/>
      <c r="C151" s="432"/>
      <c r="D151" s="418"/>
      <c r="E151" s="266"/>
      <c r="F151" s="266"/>
      <c r="G151" s="281"/>
      <c r="H151" s="282"/>
    </row>
    <row r="152" spans="1:8" x14ac:dyDescent="0.55000000000000004">
      <c r="A152" s="105"/>
      <c r="B152" s="417"/>
      <c r="C152" s="432"/>
      <c r="D152" s="418"/>
      <c r="E152" s="266"/>
      <c r="F152" s="266"/>
      <c r="G152" s="281"/>
      <c r="H152" s="282"/>
    </row>
    <row r="153" spans="1:8" x14ac:dyDescent="0.55000000000000004">
      <c r="A153" s="105"/>
      <c r="B153" s="417"/>
      <c r="C153" s="432"/>
      <c r="D153" s="418"/>
      <c r="E153" s="266"/>
      <c r="F153" s="266"/>
      <c r="G153" s="281"/>
      <c r="H153" s="282"/>
    </row>
    <row r="154" spans="1:8" x14ac:dyDescent="0.55000000000000004">
      <c r="A154" s="105"/>
      <c r="B154" s="417"/>
      <c r="C154" s="432"/>
      <c r="D154" s="418"/>
      <c r="E154" s="266"/>
      <c r="F154" s="266"/>
      <c r="G154" s="281"/>
      <c r="H154" s="282"/>
    </row>
    <row r="155" spans="1:8" x14ac:dyDescent="0.55000000000000004">
      <c r="A155" s="105"/>
      <c r="B155" s="417"/>
      <c r="C155" s="432"/>
      <c r="D155" s="418"/>
      <c r="E155" s="266"/>
      <c r="F155" s="266"/>
      <c r="G155" s="281"/>
      <c r="H155" s="282"/>
    </row>
    <row r="156" spans="1:8" x14ac:dyDescent="0.55000000000000004">
      <c r="A156" s="105"/>
      <c r="B156" s="417"/>
      <c r="C156" s="432"/>
      <c r="D156" s="418"/>
      <c r="E156" s="266"/>
      <c r="F156" s="266"/>
      <c r="G156" s="281"/>
      <c r="H156" s="282"/>
    </row>
    <row r="157" spans="1:8" x14ac:dyDescent="0.55000000000000004">
      <c r="A157" s="105"/>
      <c r="B157" s="417"/>
      <c r="C157" s="432"/>
      <c r="D157" s="418"/>
      <c r="E157" s="266"/>
      <c r="F157" s="266"/>
      <c r="G157" s="281"/>
      <c r="H157" s="282"/>
    </row>
    <row r="158" spans="1:8" x14ac:dyDescent="0.55000000000000004">
      <c r="A158" s="105"/>
      <c r="B158" s="412" t="s">
        <v>153</v>
      </c>
      <c r="C158" s="413"/>
      <c r="D158" s="414"/>
      <c r="E158" s="266"/>
      <c r="F158" s="266"/>
      <c r="G158" s="281"/>
      <c r="H158" s="282"/>
    </row>
    <row r="159" spans="1:8" x14ac:dyDescent="0.55000000000000004">
      <c r="A159" s="105"/>
      <c r="B159" s="417"/>
      <c r="C159" s="432"/>
      <c r="D159" s="41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7"/>
      <c r="C162" s="407"/>
      <c r="D162" s="407"/>
      <c r="E162" s="407"/>
      <c r="F162" s="407"/>
      <c r="G162" s="407"/>
      <c r="H162" s="408"/>
    </row>
    <row r="163" spans="1:8" x14ac:dyDescent="0.55000000000000004">
      <c r="A163" s="105"/>
      <c r="B163" s="407"/>
      <c r="C163" s="407"/>
      <c r="D163" s="407"/>
      <c r="E163" s="407"/>
      <c r="F163" s="407"/>
      <c r="G163" s="407"/>
      <c r="H163" s="408"/>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5" priority="1">
      <formula>AND($F$11="no",$F$13="no",$F$15="no",$F$17="no")</formula>
    </cfRule>
  </conditionalFormatting>
  <conditionalFormatting sqref="E39:E50 E52:E64 E66:E69 B88:H95 E135:E146 E148:E159">
    <cfRule type="expression" dxfId="84" priority="5">
      <formula>$F$11="no"</formula>
    </cfRule>
  </conditionalFormatting>
  <conditionalFormatting sqref="F39:F50 F52:F64 F66:F69 B97:H104 F135:F146 F148:F159">
    <cfRule type="expression" dxfId="83" priority="4">
      <formula>$F$13="no"</formula>
    </cfRule>
  </conditionalFormatting>
  <conditionalFormatting sqref="G39:G50 G52:G64 G66:G69 B106:H113 G135:G146 G148:G159">
    <cfRule type="expression" dxfId="82" priority="3">
      <formula>$F$15="no"</formula>
    </cfRule>
  </conditionalFormatting>
  <conditionalFormatting sqref="H39:H50 H52:H64 H66:H69 B115:H122 H135:H146 H148:H159">
    <cfRule type="expression" dxfId="8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361</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XXI</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417</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418</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419</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401</v>
      </c>
      <c r="C17" s="59"/>
      <c r="D17" s="59"/>
      <c r="E17" s="59"/>
      <c r="F17" s="63" t="s">
        <v>372</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491</v>
      </c>
      <c r="B19" s="461" t="s">
        <v>571</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28"/>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396" t="s">
        <v>402</v>
      </c>
      <c r="B27" s="397"/>
      <c r="C27" s="397"/>
      <c r="D27" s="397"/>
      <c r="E27" s="397"/>
      <c r="F27" s="397"/>
      <c r="G27" s="397"/>
      <c r="H27" s="398"/>
    </row>
    <row r="28" spans="1:8" x14ac:dyDescent="0.55000000000000004">
      <c r="A28" s="73" t="s">
        <v>130</v>
      </c>
      <c r="B28" s="422" t="s">
        <v>360</v>
      </c>
      <c r="C28" s="422"/>
      <c r="D28" s="422"/>
      <c r="E28" s="422"/>
      <c r="F28" s="422"/>
      <c r="G28" s="422"/>
      <c r="H28" s="423"/>
    </row>
    <row r="29" spans="1:8" x14ac:dyDescent="0.55000000000000004">
      <c r="A29" s="73"/>
      <c r="B29" s="424"/>
      <c r="C29" s="424"/>
      <c r="D29" s="424"/>
      <c r="E29" s="424"/>
      <c r="F29" s="424"/>
      <c r="G29" s="424"/>
      <c r="H29" s="425"/>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0"/>
      <c r="E32" s="410"/>
      <c r="F32" s="410"/>
      <c r="G32" s="410"/>
      <c r="H32" s="411"/>
    </row>
    <row r="33" spans="1:8" x14ac:dyDescent="0.55000000000000004">
      <c r="A33" s="73"/>
      <c r="C33" s="77"/>
      <c r="D33" s="77"/>
      <c r="E33" s="77"/>
      <c r="F33" s="77"/>
      <c r="G33" s="77"/>
      <c r="H33" s="78"/>
    </row>
    <row r="34" spans="1:8" ht="15" customHeight="1" x14ac:dyDescent="0.55000000000000004">
      <c r="A34" s="105"/>
      <c r="B34" s="77"/>
      <c r="C34" s="77"/>
      <c r="D34" s="77"/>
      <c r="E34" s="426" t="s">
        <v>358</v>
      </c>
      <c r="F34" s="426"/>
      <c r="G34" s="426"/>
      <c r="H34" s="427"/>
    </row>
    <row r="35" spans="1:8" x14ac:dyDescent="0.55000000000000004">
      <c r="A35" s="105"/>
      <c r="E35" s="77" t="s">
        <v>311</v>
      </c>
      <c r="F35" s="77" t="s">
        <v>311</v>
      </c>
      <c r="G35" s="77" t="s">
        <v>311</v>
      </c>
      <c r="H35" s="78" t="s">
        <v>311</v>
      </c>
    </row>
    <row r="36" spans="1:8" x14ac:dyDescent="0.55000000000000004">
      <c r="A36" s="105"/>
      <c r="B36" s="79"/>
      <c r="C36" s="79"/>
      <c r="D36" s="79" t="s">
        <v>164</v>
      </c>
      <c r="E36" s="79" t="s">
        <v>257</v>
      </c>
      <c r="F36" s="79" t="s">
        <v>312</v>
      </c>
      <c r="G36" s="79" t="s">
        <v>313</v>
      </c>
      <c r="H36" s="80" t="s">
        <v>314</v>
      </c>
    </row>
    <row r="37" spans="1:8" x14ac:dyDescent="0.55000000000000004">
      <c r="A37" s="105"/>
      <c r="B37" s="81" t="s">
        <v>191</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409"/>
      <c r="C39" s="409"/>
      <c r="D39" s="261"/>
      <c r="E39" s="261"/>
      <c r="F39" s="261"/>
      <c r="G39" s="264"/>
      <c r="H39" s="265"/>
    </row>
    <row r="40" spans="1:8" x14ac:dyDescent="0.55000000000000004">
      <c r="A40" s="105"/>
      <c r="B40" s="409"/>
      <c r="C40" s="409"/>
      <c r="D40" s="261"/>
      <c r="E40" s="261"/>
      <c r="F40" s="261"/>
      <c r="G40" s="264"/>
      <c r="H40" s="265"/>
    </row>
    <row r="41" spans="1:8" x14ac:dyDescent="0.55000000000000004">
      <c r="A41" s="105"/>
      <c r="B41" s="409"/>
      <c r="C41" s="409"/>
      <c r="D41" s="261"/>
      <c r="E41" s="261"/>
      <c r="F41" s="261"/>
      <c r="G41" s="264"/>
      <c r="H41" s="265"/>
    </row>
    <row r="42" spans="1:8" x14ac:dyDescent="0.55000000000000004">
      <c r="A42" s="105"/>
      <c r="B42" s="409"/>
      <c r="C42" s="409"/>
      <c r="D42" s="261"/>
      <c r="E42" s="261"/>
      <c r="F42" s="261"/>
      <c r="G42" s="264"/>
      <c r="H42" s="265"/>
    </row>
    <row r="43" spans="1:8" x14ac:dyDescent="0.55000000000000004">
      <c r="A43" s="105"/>
      <c r="B43" s="409"/>
      <c r="C43" s="409"/>
      <c r="D43" s="261"/>
      <c r="E43" s="261"/>
      <c r="F43" s="261"/>
      <c r="G43" s="264"/>
      <c r="H43" s="265"/>
    </row>
    <row r="44" spans="1:8" x14ac:dyDescent="0.55000000000000004">
      <c r="A44" s="105"/>
      <c r="B44" s="409"/>
      <c r="C44" s="409"/>
      <c r="D44" s="261"/>
      <c r="E44" s="261"/>
      <c r="F44" s="261"/>
      <c r="G44" s="264"/>
      <c r="H44" s="265"/>
    </row>
    <row r="45" spans="1:8" x14ac:dyDescent="0.55000000000000004">
      <c r="A45" s="105"/>
      <c r="B45" s="409"/>
      <c r="C45" s="409"/>
      <c r="D45" s="261"/>
      <c r="E45" s="261"/>
      <c r="F45" s="261"/>
      <c r="G45" s="264"/>
      <c r="H45" s="265"/>
    </row>
    <row r="46" spans="1:8" x14ac:dyDescent="0.55000000000000004">
      <c r="A46" s="105"/>
      <c r="B46" s="409"/>
      <c r="C46" s="409"/>
      <c r="D46" s="261"/>
      <c r="E46" s="261"/>
      <c r="F46" s="261"/>
      <c r="G46" s="264"/>
      <c r="H46" s="265"/>
    </row>
    <row r="47" spans="1:8" x14ac:dyDescent="0.55000000000000004">
      <c r="A47" s="105"/>
      <c r="B47" s="409"/>
      <c r="C47" s="409"/>
      <c r="D47" s="261"/>
      <c r="E47" s="261"/>
      <c r="F47" s="261"/>
      <c r="G47" s="264"/>
      <c r="H47" s="265"/>
    </row>
    <row r="48" spans="1:8" x14ac:dyDescent="0.55000000000000004">
      <c r="A48" s="105"/>
      <c r="B48" s="409"/>
      <c r="C48" s="409"/>
      <c r="D48" s="261"/>
      <c r="E48" s="261"/>
      <c r="F48" s="261"/>
      <c r="G48" s="264"/>
      <c r="H48" s="265"/>
    </row>
    <row r="49" spans="1:8" x14ac:dyDescent="0.55000000000000004">
      <c r="A49" s="105"/>
      <c r="B49" s="441" t="s">
        <v>153</v>
      </c>
      <c r="C49" s="441"/>
      <c r="D49" s="261"/>
      <c r="E49" s="261"/>
      <c r="F49" s="261"/>
      <c r="G49" s="264"/>
      <c r="H49" s="265"/>
    </row>
    <row r="50" spans="1:8" x14ac:dyDescent="0.55000000000000004">
      <c r="A50" s="105"/>
      <c r="B50" s="409"/>
      <c r="C50" s="409"/>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409"/>
      <c r="C52" s="409"/>
      <c r="D52" s="261"/>
      <c r="E52" s="261"/>
      <c r="F52" s="261"/>
      <c r="G52" s="264"/>
      <c r="H52" s="265"/>
    </row>
    <row r="53" spans="1:8" x14ac:dyDescent="0.55000000000000004">
      <c r="A53" s="105"/>
      <c r="B53" s="409"/>
      <c r="C53" s="409"/>
      <c r="D53" s="261"/>
      <c r="E53" s="261"/>
      <c r="F53" s="261"/>
      <c r="G53" s="264"/>
      <c r="H53" s="265"/>
    </row>
    <row r="54" spans="1:8" x14ac:dyDescent="0.55000000000000004">
      <c r="A54" s="105"/>
      <c r="B54" s="409"/>
      <c r="C54" s="409"/>
      <c r="D54" s="261"/>
      <c r="E54" s="261"/>
      <c r="F54" s="261"/>
      <c r="G54" s="264"/>
      <c r="H54" s="265"/>
    </row>
    <row r="55" spans="1:8" x14ac:dyDescent="0.55000000000000004">
      <c r="A55" s="105"/>
      <c r="B55" s="409"/>
      <c r="C55" s="409"/>
      <c r="D55" s="261"/>
      <c r="E55" s="261"/>
      <c r="F55" s="261"/>
      <c r="G55" s="264"/>
      <c r="H55" s="265"/>
    </row>
    <row r="56" spans="1:8" x14ac:dyDescent="0.55000000000000004">
      <c r="A56" s="105"/>
      <c r="B56" s="409"/>
      <c r="C56" s="409"/>
      <c r="D56" s="261"/>
      <c r="E56" s="261"/>
      <c r="F56" s="261"/>
      <c r="G56" s="264"/>
      <c r="H56" s="265"/>
    </row>
    <row r="57" spans="1:8" x14ac:dyDescent="0.55000000000000004">
      <c r="A57" s="105"/>
      <c r="B57" s="409"/>
      <c r="C57" s="409"/>
      <c r="D57" s="261"/>
      <c r="E57" s="261"/>
      <c r="F57" s="261"/>
      <c r="G57" s="264"/>
      <c r="H57" s="265"/>
    </row>
    <row r="58" spans="1:8" x14ac:dyDescent="0.55000000000000004">
      <c r="A58" s="105"/>
      <c r="B58" s="409"/>
      <c r="C58" s="409"/>
      <c r="D58" s="261"/>
      <c r="E58" s="261"/>
      <c r="F58" s="261"/>
      <c r="G58" s="264"/>
      <c r="H58" s="265"/>
    </row>
    <row r="59" spans="1:8" x14ac:dyDescent="0.55000000000000004">
      <c r="A59" s="105"/>
      <c r="B59" s="409"/>
      <c r="C59" s="409"/>
      <c r="D59" s="261"/>
      <c r="E59" s="261"/>
      <c r="F59" s="261"/>
      <c r="G59" s="264"/>
      <c r="H59" s="265"/>
    </row>
    <row r="60" spans="1:8" x14ac:dyDescent="0.55000000000000004">
      <c r="A60" s="105"/>
      <c r="B60" s="409"/>
      <c r="C60" s="409"/>
      <c r="D60" s="261"/>
      <c r="E60" s="261"/>
      <c r="F60" s="261"/>
      <c r="G60" s="264"/>
      <c r="H60" s="265"/>
    </row>
    <row r="61" spans="1:8" x14ac:dyDescent="0.55000000000000004">
      <c r="A61" s="105"/>
      <c r="B61" s="409"/>
      <c r="C61" s="409"/>
      <c r="D61" s="261"/>
      <c r="E61" s="261"/>
      <c r="F61" s="261"/>
      <c r="G61" s="264"/>
      <c r="H61" s="265"/>
    </row>
    <row r="62" spans="1:8" x14ac:dyDescent="0.55000000000000004">
      <c r="A62" s="105"/>
      <c r="B62" s="441" t="s">
        <v>153</v>
      </c>
      <c r="C62" s="441"/>
      <c r="D62" s="261"/>
      <c r="E62" s="261"/>
      <c r="F62" s="261"/>
      <c r="G62" s="264"/>
      <c r="H62" s="265"/>
    </row>
    <row r="63" spans="1:8" x14ac:dyDescent="0.55000000000000004">
      <c r="A63" s="105"/>
      <c r="B63" s="409"/>
      <c r="C63" s="409"/>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4" t="s">
        <v>367</v>
      </c>
      <c r="C75" s="424"/>
      <c r="D75" s="424"/>
      <c r="E75" s="424"/>
      <c r="F75" s="424"/>
      <c r="G75" s="424"/>
      <c r="H75" s="425"/>
    </row>
    <row r="76" spans="1:8" x14ac:dyDescent="0.55000000000000004">
      <c r="A76" s="73"/>
      <c r="B76" s="424"/>
      <c r="C76" s="424"/>
      <c r="D76" s="424"/>
      <c r="E76" s="424"/>
      <c r="F76" s="424"/>
      <c r="G76" s="424"/>
      <c r="H76" s="425"/>
    </row>
    <row r="77" spans="1:8" x14ac:dyDescent="0.55000000000000004">
      <c r="A77" s="73"/>
      <c r="E77" s="91"/>
      <c r="F77" s="91"/>
      <c r="G77" s="91"/>
      <c r="H77" s="150"/>
    </row>
    <row r="78" spans="1:8" x14ac:dyDescent="0.55000000000000004">
      <c r="A78" s="73"/>
      <c r="B78" s="424" t="s">
        <v>364</v>
      </c>
      <c r="C78" s="424"/>
      <c r="D78" s="424"/>
      <c r="E78" s="424"/>
      <c r="F78" s="424"/>
      <c r="G78" s="424"/>
      <c r="H78" s="425"/>
    </row>
    <row r="79" spans="1:8" x14ac:dyDescent="0.55000000000000004">
      <c r="A79" s="73"/>
      <c r="B79" s="424"/>
      <c r="C79" s="424"/>
      <c r="D79" s="424"/>
      <c r="E79" s="424"/>
      <c r="F79" s="424"/>
      <c r="G79" s="424"/>
      <c r="H79" s="425"/>
    </row>
    <row r="80" spans="1:8" x14ac:dyDescent="0.55000000000000004">
      <c r="A80" s="73"/>
      <c r="B80" s="424"/>
      <c r="C80" s="424"/>
      <c r="D80" s="424"/>
      <c r="E80" s="424"/>
      <c r="F80" s="424"/>
      <c r="G80" s="424"/>
      <c r="H80" s="425"/>
    </row>
    <row r="81" spans="1:8" x14ac:dyDescent="0.55000000000000004">
      <c r="A81" s="73"/>
      <c r="B81" s="424"/>
      <c r="C81" s="424"/>
      <c r="D81" s="424"/>
      <c r="E81" s="424"/>
      <c r="F81" s="424"/>
      <c r="G81" s="424"/>
      <c r="H81" s="425"/>
    </row>
    <row r="82" spans="1:8" x14ac:dyDescent="0.55000000000000004">
      <c r="A82" s="73"/>
      <c r="E82" s="91"/>
      <c r="F82" s="91"/>
      <c r="G82" s="91"/>
      <c r="H82" s="150"/>
    </row>
    <row r="83" spans="1:8" x14ac:dyDescent="0.55000000000000004">
      <c r="A83" s="73"/>
      <c r="B83" s="49" t="s">
        <v>413</v>
      </c>
      <c r="D83" s="410"/>
      <c r="E83" s="410"/>
      <c r="F83" s="410"/>
      <c r="G83" s="410"/>
      <c r="H83" s="411"/>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33"/>
      <c r="H89" s="434"/>
    </row>
    <row r="90" spans="1:8" x14ac:dyDescent="0.55000000000000004">
      <c r="A90" s="73"/>
      <c r="D90" s="284"/>
      <c r="E90" s="261"/>
      <c r="F90" s="90" t="e">
        <f>E90/E95</f>
        <v>#DIV/0!</v>
      </c>
      <c r="G90" s="433"/>
      <c r="H90" s="434"/>
    </row>
    <row r="91" spans="1:8" x14ac:dyDescent="0.55000000000000004">
      <c r="A91" s="73"/>
      <c r="D91" s="284"/>
      <c r="E91" s="261"/>
      <c r="F91" s="90" t="e">
        <f>E91/E95</f>
        <v>#DIV/0!</v>
      </c>
      <c r="G91" s="433"/>
      <c r="H91" s="434"/>
    </row>
    <row r="92" spans="1:8" x14ac:dyDescent="0.55000000000000004">
      <c r="A92" s="73"/>
      <c r="D92" s="284"/>
      <c r="E92" s="261"/>
      <c r="F92" s="90" t="e">
        <f>E92/E95</f>
        <v>#DIV/0!</v>
      </c>
      <c r="G92" s="433"/>
      <c r="H92" s="434"/>
    </row>
    <row r="93" spans="1:8" x14ac:dyDescent="0.55000000000000004">
      <c r="A93" s="73"/>
      <c r="D93" s="284"/>
      <c r="E93" s="261"/>
      <c r="F93" s="90" t="e">
        <f>E93/E95</f>
        <v>#DIV/0!</v>
      </c>
      <c r="G93" s="433"/>
      <c r="H93" s="434"/>
    </row>
    <row r="94" spans="1:8" x14ac:dyDescent="0.55000000000000004">
      <c r="A94" s="73"/>
      <c r="D94" s="285"/>
      <c r="E94" s="267"/>
      <c r="F94" s="90" t="e">
        <f>E94/E95</f>
        <v>#DIV/0!</v>
      </c>
      <c r="G94" s="437"/>
      <c r="H94" s="438"/>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33"/>
      <c r="H98" s="434"/>
    </row>
    <row r="99" spans="1:8" x14ac:dyDescent="0.55000000000000004">
      <c r="A99" s="73"/>
      <c r="D99" s="284"/>
      <c r="E99" s="261"/>
      <c r="F99" s="90" t="e">
        <f>E99/E104</f>
        <v>#DIV/0!</v>
      </c>
      <c r="G99" s="433"/>
      <c r="H99" s="434"/>
    </row>
    <row r="100" spans="1:8" x14ac:dyDescent="0.55000000000000004">
      <c r="A100" s="73"/>
      <c r="D100" s="284"/>
      <c r="E100" s="261"/>
      <c r="F100" s="90" t="e">
        <f>E100/E104</f>
        <v>#DIV/0!</v>
      </c>
      <c r="G100" s="433"/>
      <c r="H100" s="434"/>
    </row>
    <row r="101" spans="1:8" x14ac:dyDescent="0.55000000000000004">
      <c r="A101" s="73"/>
      <c r="D101" s="284"/>
      <c r="E101" s="261"/>
      <c r="F101" s="90" t="e">
        <f>E101/E104</f>
        <v>#DIV/0!</v>
      </c>
      <c r="G101" s="433"/>
      <c r="H101" s="434"/>
    </row>
    <row r="102" spans="1:8" x14ac:dyDescent="0.55000000000000004">
      <c r="A102" s="73"/>
      <c r="D102" s="284"/>
      <c r="E102" s="261"/>
      <c r="F102" s="90" t="e">
        <f>E102/E104</f>
        <v>#DIV/0!</v>
      </c>
      <c r="G102" s="433"/>
      <c r="H102" s="434"/>
    </row>
    <row r="103" spans="1:8" x14ac:dyDescent="0.55000000000000004">
      <c r="A103" s="73"/>
      <c r="D103" s="285"/>
      <c r="E103" s="267"/>
      <c r="F103" s="90" t="e">
        <f>E103/E104</f>
        <v>#DIV/0!</v>
      </c>
      <c r="G103" s="437"/>
      <c r="H103" s="438"/>
    </row>
    <row r="104" spans="1:8" x14ac:dyDescent="0.55000000000000004">
      <c r="A104" s="73"/>
      <c r="D104" s="163" t="s">
        <v>323</v>
      </c>
      <c r="E104" s="164">
        <f>SUM(E98:E103)</f>
        <v>0</v>
      </c>
      <c r="F104" s="91"/>
      <c r="G104" s="165" t="s">
        <v>305</v>
      </c>
      <c r="H104" s="289"/>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33"/>
      <c r="H107" s="434"/>
    </row>
    <row r="108" spans="1:8" x14ac:dyDescent="0.55000000000000004">
      <c r="A108" s="105"/>
      <c r="D108" s="284"/>
      <c r="E108" s="261"/>
      <c r="F108" s="90" t="e">
        <f>E108/E113</f>
        <v>#DIV/0!</v>
      </c>
      <c r="G108" s="433"/>
      <c r="H108" s="434"/>
    </row>
    <row r="109" spans="1:8" x14ac:dyDescent="0.55000000000000004">
      <c r="A109" s="105"/>
      <c r="D109" s="284"/>
      <c r="E109" s="261"/>
      <c r="F109" s="90" t="e">
        <f>E109/E113</f>
        <v>#DIV/0!</v>
      </c>
      <c r="G109" s="433"/>
      <c r="H109" s="434"/>
    </row>
    <row r="110" spans="1:8" x14ac:dyDescent="0.55000000000000004">
      <c r="A110" s="105"/>
      <c r="D110" s="284"/>
      <c r="E110" s="261"/>
      <c r="F110" s="90" t="e">
        <f>E110/E113</f>
        <v>#DIV/0!</v>
      </c>
      <c r="G110" s="433"/>
      <c r="H110" s="434"/>
    </row>
    <row r="111" spans="1:8" x14ac:dyDescent="0.55000000000000004">
      <c r="A111" s="105"/>
      <c r="D111" s="284"/>
      <c r="E111" s="261"/>
      <c r="F111" s="90" t="e">
        <f>E111/E113</f>
        <v>#DIV/0!</v>
      </c>
      <c r="G111" s="433"/>
      <c r="H111" s="434"/>
    </row>
    <row r="112" spans="1:8" x14ac:dyDescent="0.55000000000000004">
      <c r="A112" s="105"/>
      <c r="D112" s="285"/>
      <c r="E112" s="267"/>
      <c r="F112" s="90" t="e">
        <f>E112/E113</f>
        <v>#DIV/0!</v>
      </c>
      <c r="G112" s="437"/>
      <c r="H112" s="438"/>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33"/>
      <c r="H116" s="434"/>
    </row>
    <row r="117" spans="1:8" x14ac:dyDescent="0.55000000000000004">
      <c r="A117" s="105"/>
      <c r="C117" s="162"/>
      <c r="D117" s="284"/>
      <c r="E117" s="261"/>
      <c r="F117" s="90" t="e">
        <f>E117/E122</f>
        <v>#DIV/0!</v>
      </c>
      <c r="G117" s="433"/>
      <c r="H117" s="434"/>
    </row>
    <row r="118" spans="1:8" x14ac:dyDescent="0.55000000000000004">
      <c r="A118" s="105"/>
      <c r="C118" s="162"/>
      <c r="D118" s="284"/>
      <c r="E118" s="261"/>
      <c r="F118" s="90" t="e">
        <f>E118/E122</f>
        <v>#DIV/0!</v>
      </c>
      <c r="G118" s="433"/>
      <c r="H118" s="434"/>
    </row>
    <row r="119" spans="1:8" x14ac:dyDescent="0.55000000000000004">
      <c r="A119" s="105"/>
      <c r="C119" s="162"/>
      <c r="D119" s="284"/>
      <c r="E119" s="261"/>
      <c r="F119" s="90" t="e">
        <f>E119/E122</f>
        <v>#DIV/0!</v>
      </c>
      <c r="G119" s="433"/>
      <c r="H119" s="434"/>
    </row>
    <row r="120" spans="1:8" x14ac:dyDescent="0.55000000000000004">
      <c r="A120" s="105"/>
      <c r="C120" s="162"/>
      <c r="D120" s="284"/>
      <c r="E120" s="261"/>
      <c r="F120" s="90" t="e">
        <f>E120/E122</f>
        <v>#DIV/0!</v>
      </c>
      <c r="G120" s="433"/>
      <c r="H120" s="434"/>
    </row>
    <row r="121" spans="1:8" x14ac:dyDescent="0.55000000000000004">
      <c r="A121" s="105"/>
      <c r="C121" s="162"/>
      <c r="D121" s="285"/>
      <c r="E121" s="267"/>
      <c r="F121" s="90" t="e">
        <f>E121/E122</f>
        <v>#DIV/0!</v>
      </c>
      <c r="G121" s="437"/>
      <c r="H121" s="438"/>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6" t="s">
        <v>423</v>
      </c>
      <c r="B125" s="397"/>
      <c r="C125" s="397"/>
      <c r="D125" s="397"/>
      <c r="E125" s="397"/>
      <c r="F125" s="397"/>
      <c r="G125" s="397"/>
      <c r="H125" s="398"/>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0"/>
      <c r="E128" s="410"/>
      <c r="F128" s="410"/>
      <c r="G128" s="410"/>
      <c r="H128" s="411"/>
    </row>
    <row r="129" spans="1:8" x14ac:dyDescent="0.55000000000000004">
      <c r="A129" s="73"/>
      <c r="C129" s="77"/>
      <c r="D129" s="77"/>
      <c r="E129" s="77"/>
      <c r="F129" s="77"/>
      <c r="G129" s="77"/>
      <c r="H129" s="78"/>
    </row>
    <row r="130" spans="1:8" x14ac:dyDescent="0.55000000000000004">
      <c r="A130" s="105"/>
      <c r="E130" s="455" t="s">
        <v>290</v>
      </c>
      <c r="F130" s="456"/>
      <c r="G130" s="456"/>
      <c r="H130" s="457"/>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199</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60"/>
      <c r="C135" s="460"/>
      <c r="D135" s="460"/>
      <c r="E135" s="266"/>
      <c r="F135" s="266"/>
      <c r="G135" s="281"/>
      <c r="H135" s="282"/>
    </row>
    <row r="136" spans="1:8" x14ac:dyDescent="0.55000000000000004">
      <c r="A136" s="105"/>
      <c r="B136" s="417"/>
      <c r="C136" s="432"/>
      <c r="D136" s="418"/>
      <c r="E136" s="266"/>
      <c r="F136" s="266"/>
      <c r="G136" s="281"/>
      <c r="H136" s="282"/>
    </row>
    <row r="137" spans="1:8" x14ac:dyDescent="0.55000000000000004">
      <c r="A137" s="105"/>
      <c r="B137" s="417"/>
      <c r="C137" s="432"/>
      <c r="D137" s="418"/>
      <c r="E137" s="266"/>
      <c r="F137" s="266"/>
      <c r="G137" s="281"/>
      <c r="H137" s="282"/>
    </row>
    <row r="138" spans="1:8" x14ac:dyDescent="0.55000000000000004">
      <c r="A138" s="105"/>
      <c r="B138" s="417"/>
      <c r="C138" s="432"/>
      <c r="D138" s="418"/>
      <c r="E138" s="266"/>
      <c r="F138" s="266"/>
      <c r="G138" s="281"/>
      <c r="H138" s="282"/>
    </row>
    <row r="139" spans="1:8" x14ac:dyDescent="0.55000000000000004">
      <c r="A139" s="105"/>
      <c r="B139" s="417"/>
      <c r="C139" s="432"/>
      <c r="D139" s="418"/>
      <c r="E139" s="266"/>
      <c r="F139" s="266"/>
      <c r="G139" s="281"/>
      <c r="H139" s="282"/>
    </row>
    <row r="140" spans="1:8" x14ac:dyDescent="0.55000000000000004">
      <c r="A140" s="105"/>
      <c r="B140" s="417"/>
      <c r="C140" s="432"/>
      <c r="D140" s="418"/>
      <c r="E140" s="266"/>
      <c r="F140" s="266"/>
      <c r="G140" s="281"/>
      <c r="H140" s="282"/>
    </row>
    <row r="141" spans="1:8" x14ac:dyDescent="0.55000000000000004">
      <c r="A141" s="105"/>
      <c r="B141" s="417"/>
      <c r="C141" s="432"/>
      <c r="D141" s="418"/>
      <c r="E141" s="266"/>
      <c r="F141" s="266"/>
      <c r="G141" s="281"/>
      <c r="H141" s="282"/>
    </row>
    <row r="142" spans="1:8" x14ac:dyDescent="0.55000000000000004">
      <c r="A142" s="105"/>
      <c r="B142" s="417"/>
      <c r="C142" s="432"/>
      <c r="D142" s="418"/>
      <c r="E142" s="266"/>
      <c r="F142" s="266"/>
      <c r="G142" s="281"/>
      <c r="H142" s="282"/>
    </row>
    <row r="143" spans="1:8" x14ac:dyDescent="0.55000000000000004">
      <c r="A143" s="105"/>
      <c r="B143" s="417"/>
      <c r="C143" s="432"/>
      <c r="D143" s="418"/>
      <c r="E143" s="266"/>
      <c r="F143" s="266"/>
      <c r="G143" s="281"/>
      <c r="H143" s="282"/>
    </row>
    <row r="144" spans="1:8" x14ac:dyDescent="0.55000000000000004">
      <c r="A144" s="105"/>
      <c r="B144" s="417"/>
      <c r="C144" s="432"/>
      <c r="D144" s="418"/>
      <c r="E144" s="266"/>
      <c r="F144" s="266"/>
      <c r="G144" s="281"/>
      <c r="H144" s="282"/>
    </row>
    <row r="145" spans="1:8" x14ac:dyDescent="0.55000000000000004">
      <c r="A145" s="105"/>
      <c r="B145" s="412" t="s">
        <v>153</v>
      </c>
      <c r="C145" s="413"/>
      <c r="D145" s="414"/>
      <c r="E145" s="266"/>
      <c r="F145" s="266"/>
      <c r="G145" s="281"/>
      <c r="H145" s="282"/>
    </row>
    <row r="146" spans="1:8" x14ac:dyDescent="0.55000000000000004">
      <c r="A146" s="105"/>
      <c r="B146" s="417"/>
      <c r="C146" s="432"/>
      <c r="D146" s="418"/>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7"/>
      <c r="C148" s="432"/>
      <c r="D148" s="418"/>
      <c r="E148" s="266"/>
      <c r="F148" s="266"/>
      <c r="G148" s="281"/>
      <c r="H148" s="282"/>
    </row>
    <row r="149" spans="1:8" x14ac:dyDescent="0.55000000000000004">
      <c r="A149" s="105"/>
      <c r="B149" s="417"/>
      <c r="C149" s="432"/>
      <c r="D149" s="418"/>
      <c r="E149" s="266"/>
      <c r="F149" s="266"/>
      <c r="G149" s="281"/>
      <c r="H149" s="282"/>
    </row>
    <row r="150" spans="1:8" x14ac:dyDescent="0.55000000000000004">
      <c r="A150" s="105"/>
      <c r="B150" s="417"/>
      <c r="C150" s="432"/>
      <c r="D150" s="418"/>
      <c r="E150" s="266"/>
      <c r="F150" s="266"/>
      <c r="G150" s="281"/>
      <c r="H150" s="282"/>
    </row>
    <row r="151" spans="1:8" x14ac:dyDescent="0.55000000000000004">
      <c r="A151" s="105"/>
      <c r="B151" s="417"/>
      <c r="C151" s="432"/>
      <c r="D151" s="418"/>
      <c r="E151" s="266"/>
      <c r="F151" s="266"/>
      <c r="G151" s="281"/>
      <c r="H151" s="282"/>
    </row>
    <row r="152" spans="1:8" x14ac:dyDescent="0.55000000000000004">
      <c r="A152" s="105"/>
      <c r="B152" s="417"/>
      <c r="C152" s="432"/>
      <c r="D152" s="418"/>
      <c r="E152" s="266"/>
      <c r="F152" s="266"/>
      <c r="G152" s="281"/>
      <c r="H152" s="282"/>
    </row>
    <row r="153" spans="1:8" x14ac:dyDescent="0.55000000000000004">
      <c r="A153" s="105"/>
      <c r="B153" s="417"/>
      <c r="C153" s="432"/>
      <c r="D153" s="418"/>
      <c r="E153" s="266"/>
      <c r="F153" s="266"/>
      <c r="G153" s="281"/>
      <c r="H153" s="282"/>
    </row>
    <row r="154" spans="1:8" x14ac:dyDescent="0.55000000000000004">
      <c r="A154" s="105"/>
      <c r="B154" s="417"/>
      <c r="C154" s="432"/>
      <c r="D154" s="418"/>
      <c r="E154" s="266"/>
      <c r="F154" s="266"/>
      <c r="G154" s="281"/>
      <c r="H154" s="282"/>
    </row>
    <row r="155" spans="1:8" x14ac:dyDescent="0.55000000000000004">
      <c r="A155" s="105"/>
      <c r="B155" s="417"/>
      <c r="C155" s="432"/>
      <c r="D155" s="418"/>
      <c r="E155" s="266"/>
      <c r="F155" s="266"/>
      <c r="G155" s="281"/>
      <c r="H155" s="282"/>
    </row>
    <row r="156" spans="1:8" x14ac:dyDescent="0.55000000000000004">
      <c r="A156" s="105"/>
      <c r="B156" s="417"/>
      <c r="C156" s="432"/>
      <c r="D156" s="418"/>
      <c r="E156" s="266"/>
      <c r="F156" s="266"/>
      <c r="G156" s="281"/>
      <c r="H156" s="282"/>
    </row>
    <row r="157" spans="1:8" x14ac:dyDescent="0.55000000000000004">
      <c r="A157" s="105"/>
      <c r="B157" s="417"/>
      <c r="C157" s="432"/>
      <c r="D157" s="418"/>
      <c r="E157" s="266"/>
      <c r="F157" s="266"/>
      <c r="G157" s="281"/>
      <c r="H157" s="282"/>
    </row>
    <row r="158" spans="1:8" x14ac:dyDescent="0.55000000000000004">
      <c r="A158" s="105"/>
      <c r="B158" s="412" t="s">
        <v>153</v>
      </c>
      <c r="C158" s="413"/>
      <c r="D158" s="414"/>
      <c r="E158" s="266"/>
      <c r="F158" s="266"/>
      <c r="G158" s="281"/>
      <c r="H158" s="282"/>
    </row>
    <row r="159" spans="1:8" x14ac:dyDescent="0.55000000000000004">
      <c r="A159" s="105"/>
      <c r="B159" s="417"/>
      <c r="C159" s="432"/>
      <c r="D159" s="41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7"/>
      <c r="C162" s="407"/>
      <c r="D162" s="407"/>
      <c r="E162" s="407"/>
      <c r="F162" s="407"/>
      <c r="G162" s="407"/>
      <c r="H162" s="408"/>
    </row>
    <row r="163" spans="1:8" x14ac:dyDescent="0.55000000000000004">
      <c r="A163" s="105"/>
      <c r="B163" s="407"/>
      <c r="C163" s="407"/>
      <c r="D163" s="407"/>
      <c r="E163" s="407"/>
      <c r="F163" s="407"/>
      <c r="G163" s="407"/>
      <c r="H163" s="408"/>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362</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XXI</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420</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421</v>
      </c>
      <c r="C13" s="59"/>
      <c r="D13" s="59"/>
      <c r="E13" s="59"/>
      <c r="F13" s="63"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422</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403</v>
      </c>
      <c r="C17" s="59"/>
      <c r="D17" s="59"/>
      <c r="E17" s="59"/>
      <c r="F17" s="63" t="s">
        <v>372</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491</v>
      </c>
      <c r="B19" s="461" t="s">
        <v>571</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28"/>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396" t="s">
        <v>404</v>
      </c>
      <c r="B27" s="397"/>
      <c r="C27" s="397"/>
      <c r="D27" s="397"/>
      <c r="E27" s="397"/>
      <c r="F27" s="397"/>
      <c r="G27" s="397"/>
      <c r="H27" s="398"/>
    </row>
    <row r="28" spans="1:8" x14ac:dyDescent="0.55000000000000004">
      <c r="A28" s="73" t="s">
        <v>130</v>
      </c>
      <c r="B28" s="422" t="s">
        <v>360</v>
      </c>
      <c r="C28" s="422"/>
      <c r="D28" s="422"/>
      <c r="E28" s="422"/>
      <c r="F28" s="422"/>
      <c r="G28" s="422"/>
      <c r="H28" s="423"/>
    </row>
    <row r="29" spans="1:8" x14ac:dyDescent="0.55000000000000004">
      <c r="A29" s="73"/>
      <c r="B29" s="424"/>
      <c r="C29" s="424"/>
      <c r="D29" s="424"/>
      <c r="E29" s="424"/>
      <c r="F29" s="424"/>
      <c r="G29" s="424"/>
      <c r="H29" s="425"/>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0"/>
      <c r="E32" s="410"/>
      <c r="F32" s="410"/>
      <c r="G32" s="410"/>
      <c r="H32" s="411"/>
    </row>
    <row r="33" spans="1:8" x14ac:dyDescent="0.55000000000000004">
      <c r="A33" s="73"/>
      <c r="C33" s="77"/>
      <c r="D33" s="77"/>
      <c r="E33" s="77"/>
      <c r="F33" s="77"/>
      <c r="G33" s="77"/>
      <c r="H33" s="78"/>
    </row>
    <row r="34" spans="1:8" ht="15" customHeight="1" x14ac:dyDescent="0.55000000000000004">
      <c r="A34" s="105"/>
      <c r="B34" s="77"/>
      <c r="C34" s="77"/>
      <c r="D34" s="77"/>
      <c r="E34" s="426" t="s">
        <v>358</v>
      </c>
      <c r="F34" s="426"/>
      <c r="G34" s="426"/>
      <c r="H34" s="427"/>
    </row>
    <row r="35" spans="1:8" x14ac:dyDescent="0.55000000000000004">
      <c r="A35" s="105"/>
      <c r="E35" s="77" t="s">
        <v>311</v>
      </c>
      <c r="F35" s="77" t="s">
        <v>311</v>
      </c>
      <c r="G35" s="77" t="s">
        <v>311</v>
      </c>
      <c r="H35" s="78" t="s">
        <v>311</v>
      </c>
    </row>
    <row r="36" spans="1:8" x14ac:dyDescent="0.55000000000000004">
      <c r="A36" s="105"/>
      <c r="B36" s="79"/>
      <c r="C36" s="79"/>
      <c r="D36" s="79" t="s">
        <v>165</v>
      </c>
      <c r="E36" s="79" t="s">
        <v>257</v>
      </c>
      <c r="F36" s="79" t="s">
        <v>312</v>
      </c>
      <c r="G36" s="79" t="s">
        <v>313</v>
      </c>
      <c r="H36" s="80" t="s">
        <v>314</v>
      </c>
    </row>
    <row r="37" spans="1:8" x14ac:dyDescent="0.55000000000000004">
      <c r="A37" s="105"/>
      <c r="B37" s="81" t="s">
        <v>192</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409"/>
      <c r="C39" s="409"/>
      <c r="D39" s="261"/>
      <c r="E39" s="261"/>
      <c r="F39" s="261"/>
      <c r="G39" s="264"/>
      <c r="H39" s="265"/>
    </row>
    <row r="40" spans="1:8" x14ac:dyDescent="0.55000000000000004">
      <c r="A40" s="105"/>
      <c r="B40" s="409"/>
      <c r="C40" s="409"/>
      <c r="D40" s="261"/>
      <c r="E40" s="261"/>
      <c r="F40" s="261"/>
      <c r="G40" s="264"/>
      <c r="H40" s="265"/>
    </row>
    <row r="41" spans="1:8" x14ac:dyDescent="0.55000000000000004">
      <c r="A41" s="105"/>
      <c r="B41" s="409"/>
      <c r="C41" s="409"/>
      <c r="D41" s="261"/>
      <c r="E41" s="261"/>
      <c r="F41" s="261"/>
      <c r="G41" s="264"/>
      <c r="H41" s="265"/>
    </row>
    <row r="42" spans="1:8" x14ac:dyDescent="0.55000000000000004">
      <c r="A42" s="105"/>
      <c r="B42" s="409"/>
      <c r="C42" s="409"/>
      <c r="D42" s="261"/>
      <c r="E42" s="261"/>
      <c r="F42" s="261"/>
      <c r="G42" s="264"/>
      <c r="H42" s="265"/>
    </row>
    <row r="43" spans="1:8" x14ac:dyDescent="0.55000000000000004">
      <c r="A43" s="105"/>
      <c r="B43" s="409"/>
      <c r="C43" s="409"/>
      <c r="D43" s="261"/>
      <c r="E43" s="261"/>
      <c r="F43" s="261"/>
      <c r="G43" s="264"/>
      <c r="H43" s="265"/>
    </row>
    <row r="44" spans="1:8" x14ac:dyDescent="0.55000000000000004">
      <c r="A44" s="105"/>
      <c r="B44" s="409"/>
      <c r="C44" s="409"/>
      <c r="D44" s="261"/>
      <c r="E44" s="261"/>
      <c r="F44" s="261"/>
      <c r="G44" s="264"/>
      <c r="H44" s="265"/>
    </row>
    <row r="45" spans="1:8" x14ac:dyDescent="0.55000000000000004">
      <c r="A45" s="105"/>
      <c r="B45" s="409"/>
      <c r="C45" s="409"/>
      <c r="D45" s="261"/>
      <c r="E45" s="261"/>
      <c r="F45" s="261"/>
      <c r="G45" s="264"/>
      <c r="H45" s="265"/>
    </row>
    <row r="46" spans="1:8" x14ac:dyDescent="0.55000000000000004">
      <c r="A46" s="105"/>
      <c r="B46" s="409"/>
      <c r="C46" s="409"/>
      <c r="D46" s="261"/>
      <c r="E46" s="261"/>
      <c r="F46" s="261"/>
      <c r="G46" s="264"/>
      <c r="H46" s="265"/>
    </row>
    <row r="47" spans="1:8" x14ac:dyDescent="0.55000000000000004">
      <c r="A47" s="105"/>
      <c r="B47" s="409"/>
      <c r="C47" s="409"/>
      <c r="D47" s="261"/>
      <c r="E47" s="261"/>
      <c r="F47" s="261"/>
      <c r="G47" s="264"/>
      <c r="H47" s="265"/>
    </row>
    <row r="48" spans="1:8" x14ac:dyDescent="0.55000000000000004">
      <c r="A48" s="105"/>
      <c r="B48" s="409"/>
      <c r="C48" s="409"/>
      <c r="D48" s="261"/>
      <c r="E48" s="261"/>
      <c r="F48" s="261"/>
      <c r="G48" s="264"/>
      <c r="H48" s="265"/>
    </row>
    <row r="49" spans="1:8" x14ac:dyDescent="0.55000000000000004">
      <c r="A49" s="105"/>
      <c r="B49" s="441" t="s">
        <v>153</v>
      </c>
      <c r="C49" s="441"/>
      <c r="D49" s="261"/>
      <c r="E49" s="261"/>
      <c r="F49" s="261"/>
      <c r="G49" s="264"/>
      <c r="H49" s="265"/>
    </row>
    <row r="50" spans="1:8" x14ac:dyDescent="0.55000000000000004">
      <c r="A50" s="105"/>
      <c r="B50" s="409"/>
      <c r="C50" s="409"/>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409"/>
      <c r="C52" s="409"/>
      <c r="D52" s="261"/>
      <c r="E52" s="261"/>
      <c r="F52" s="261"/>
      <c r="G52" s="264"/>
      <c r="H52" s="265"/>
    </row>
    <row r="53" spans="1:8" x14ac:dyDescent="0.55000000000000004">
      <c r="A53" s="105"/>
      <c r="B53" s="409"/>
      <c r="C53" s="409"/>
      <c r="D53" s="261"/>
      <c r="E53" s="261"/>
      <c r="F53" s="261"/>
      <c r="G53" s="264"/>
      <c r="H53" s="265"/>
    </row>
    <row r="54" spans="1:8" x14ac:dyDescent="0.55000000000000004">
      <c r="A54" s="105"/>
      <c r="B54" s="409"/>
      <c r="C54" s="409"/>
      <c r="D54" s="261"/>
      <c r="E54" s="261"/>
      <c r="F54" s="261"/>
      <c r="G54" s="264"/>
      <c r="H54" s="265"/>
    </row>
    <row r="55" spans="1:8" x14ac:dyDescent="0.55000000000000004">
      <c r="A55" s="105"/>
      <c r="B55" s="409"/>
      <c r="C55" s="409"/>
      <c r="D55" s="261"/>
      <c r="E55" s="261"/>
      <c r="F55" s="261"/>
      <c r="G55" s="264"/>
      <c r="H55" s="265"/>
    </row>
    <row r="56" spans="1:8" x14ac:dyDescent="0.55000000000000004">
      <c r="A56" s="105"/>
      <c r="B56" s="409"/>
      <c r="C56" s="409"/>
      <c r="D56" s="261"/>
      <c r="E56" s="261"/>
      <c r="F56" s="261"/>
      <c r="G56" s="264"/>
      <c r="H56" s="265"/>
    </row>
    <row r="57" spans="1:8" x14ac:dyDescent="0.55000000000000004">
      <c r="A57" s="105"/>
      <c r="B57" s="409"/>
      <c r="C57" s="409"/>
      <c r="D57" s="261"/>
      <c r="E57" s="261"/>
      <c r="F57" s="261"/>
      <c r="G57" s="264"/>
      <c r="H57" s="265"/>
    </row>
    <row r="58" spans="1:8" x14ac:dyDescent="0.55000000000000004">
      <c r="A58" s="105"/>
      <c r="B58" s="409"/>
      <c r="C58" s="409"/>
      <c r="D58" s="261"/>
      <c r="E58" s="261"/>
      <c r="F58" s="261"/>
      <c r="G58" s="264"/>
      <c r="H58" s="265"/>
    </row>
    <row r="59" spans="1:8" x14ac:dyDescent="0.55000000000000004">
      <c r="A59" s="105"/>
      <c r="B59" s="409"/>
      <c r="C59" s="409"/>
      <c r="D59" s="261"/>
      <c r="E59" s="261"/>
      <c r="F59" s="261"/>
      <c r="G59" s="264"/>
      <c r="H59" s="265"/>
    </row>
    <row r="60" spans="1:8" x14ac:dyDescent="0.55000000000000004">
      <c r="A60" s="105"/>
      <c r="B60" s="409"/>
      <c r="C60" s="409"/>
      <c r="D60" s="261"/>
      <c r="E60" s="261"/>
      <c r="F60" s="261"/>
      <c r="G60" s="264"/>
      <c r="H60" s="265"/>
    </row>
    <row r="61" spans="1:8" x14ac:dyDescent="0.55000000000000004">
      <c r="A61" s="105"/>
      <c r="B61" s="409"/>
      <c r="C61" s="409"/>
      <c r="D61" s="261"/>
      <c r="E61" s="261"/>
      <c r="F61" s="261"/>
      <c r="G61" s="264"/>
      <c r="H61" s="265"/>
    </row>
    <row r="62" spans="1:8" x14ac:dyDescent="0.55000000000000004">
      <c r="A62" s="105"/>
      <c r="B62" s="441" t="s">
        <v>153</v>
      </c>
      <c r="C62" s="441"/>
      <c r="D62" s="261"/>
      <c r="E62" s="261"/>
      <c r="F62" s="261"/>
      <c r="G62" s="264"/>
      <c r="H62" s="265"/>
    </row>
    <row r="63" spans="1:8" x14ac:dyDescent="0.55000000000000004">
      <c r="A63" s="105"/>
      <c r="B63" s="409"/>
      <c r="C63" s="409"/>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30.75" customHeight="1" x14ac:dyDescent="0.55000000000000004">
      <c r="A72" s="105"/>
      <c r="B72" s="210" t="s">
        <v>292</v>
      </c>
      <c r="C72" s="467" t="s">
        <v>353</v>
      </c>
      <c r="D72" s="467"/>
      <c r="E72" s="467"/>
      <c r="F72" s="467"/>
      <c r="G72" s="467"/>
      <c r="H72" s="468"/>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4" t="s">
        <v>367</v>
      </c>
      <c r="C75" s="424"/>
      <c r="D75" s="424"/>
      <c r="E75" s="424"/>
      <c r="F75" s="424"/>
      <c r="G75" s="424"/>
      <c r="H75" s="425"/>
    </row>
    <row r="76" spans="1:8" x14ac:dyDescent="0.55000000000000004">
      <c r="A76" s="73"/>
      <c r="B76" s="424"/>
      <c r="C76" s="424"/>
      <c r="D76" s="424"/>
      <c r="E76" s="424"/>
      <c r="F76" s="424"/>
      <c r="G76" s="424"/>
      <c r="H76" s="425"/>
    </row>
    <row r="77" spans="1:8" x14ac:dyDescent="0.55000000000000004">
      <c r="A77" s="73"/>
      <c r="E77" s="91"/>
      <c r="F77" s="91"/>
      <c r="G77" s="91"/>
      <c r="H77" s="150"/>
    </row>
    <row r="78" spans="1:8" x14ac:dyDescent="0.55000000000000004">
      <c r="A78" s="73"/>
      <c r="B78" s="424" t="s">
        <v>364</v>
      </c>
      <c r="C78" s="424"/>
      <c r="D78" s="424"/>
      <c r="E78" s="424"/>
      <c r="F78" s="424"/>
      <c r="G78" s="424"/>
      <c r="H78" s="425"/>
    </row>
    <row r="79" spans="1:8" x14ac:dyDescent="0.55000000000000004">
      <c r="A79" s="73"/>
      <c r="B79" s="424"/>
      <c r="C79" s="424"/>
      <c r="D79" s="424"/>
      <c r="E79" s="424"/>
      <c r="F79" s="424"/>
      <c r="G79" s="424"/>
      <c r="H79" s="425"/>
    </row>
    <row r="80" spans="1:8" x14ac:dyDescent="0.55000000000000004">
      <c r="A80" s="73"/>
      <c r="B80" s="424"/>
      <c r="C80" s="424"/>
      <c r="D80" s="424"/>
      <c r="E80" s="424"/>
      <c r="F80" s="424"/>
      <c r="G80" s="424"/>
      <c r="H80" s="425"/>
    </row>
    <row r="81" spans="1:8" x14ac:dyDescent="0.55000000000000004">
      <c r="A81" s="73"/>
      <c r="B81" s="424"/>
      <c r="C81" s="424"/>
      <c r="D81" s="424"/>
      <c r="E81" s="424"/>
      <c r="F81" s="424"/>
      <c r="G81" s="424"/>
      <c r="H81" s="425"/>
    </row>
    <row r="82" spans="1:8" x14ac:dyDescent="0.55000000000000004">
      <c r="A82" s="73"/>
      <c r="E82" s="91"/>
      <c r="F82" s="91"/>
      <c r="G82" s="91"/>
      <c r="H82" s="150"/>
    </row>
    <row r="83" spans="1:8" x14ac:dyDescent="0.55000000000000004">
      <c r="A83" s="73"/>
      <c r="B83" s="49" t="s">
        <v>413</v>
      </c>
      <c r="D83" s="410"/>
      <c r="E83" s="410"/>
      <c r="F83" s="410"/>
      <c r="G83" s="410"/>
      <c r="H83" s="411"/>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33"/>
      <c r="H89" s="434"/>
    </row>
    <row r="90" spans="1:8" x14ac:dyDescent="0.55000000000000004">
      <c r="A90" s="73"/>
      <c r="D90" s="284"/>
      <c r="E90" s="261"/>
      <c r="F90" s="90" t="e">
        <f>E90/E95</f>
        <v>#DIV/0!</v>
      </c>
      <c r="G90" s="433"/>
      <c r="H90" s="434"/>
    </row>
    <row r="91" spans="1:8" x14ac:dyDescent="0.55000000000000004">
      <c r="A91" s="73"/>
      <c r="D91" s="284"/>
      <c r="E91" s="261"/>
      <c r="F91" s="90" t="e">
        <f>E91/E95</f>
        <v>#DIV/0!</v>
      </c>
      <c r="G91" s="433"/>
      <c r="H91" s="434"/>
    </row>
    <row r="92" spans="1:8" x14ac:dyDescent="0.55000000000000004">
      <c r="A92" s="73"/>
      <c r="D92" s="284"/>
      <c r="E92" s="261"/>
      <c r="F92" s="90" t="e">
        <f>E92/E95</f>
        <v>#DIV/0!</v>
      </c>
      <c r="G92" s="433"/>
      <c r="H92" s="434"/>
    </row>
    <row r="93" spans="1:8" x14ac:dyDescent="0.55000000000000004">
      <c r="A93" s="73"/>
      <c r="D93" s="284"/>
      <c r="E93" s="261"/>
      <c r="F93" s="90" t="e">
        <f>E93/E95</f>
        <v>#DIV/0!</v>
      </c>
      <c r="G93" s="433"/>
      <c r="H93" s="434"/>
    </row>
    <row r="94" spans="1:8" x14ac:dyDescent="0.55000000000000004">
      <c r="A94" s="73"/>
      <c r="D94" s="285"/>
      <c r="E94" s="267"/>
      <c r="F94" s="90" t="e">
        <f>E94/E95</f>
        <v>#DIV/0!</v>
      </c>
      <c r="G94" s="437"/>
      <c r="H94" s="438"/>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33"/>
      <c r="H98" s="434"/>
    </row>
    <row r="99" spans="1:8" x14ac:dyDescent="0.55000000000000004">
      <c r="A99" s="73"/>
      <c r="D99" s="284"/>
      <c r="E99" s="261"/>
      <c r="F99" s="90" t="e">
        <f>E99/E104</f>
        <v>#DIV/0!</v>
      </c>
      <c r="G99" s="433"/>
      <c r="H99" s="434"/>
    </row>
    <row r="100" spans="1:8" x14ac:dyDescent="0.55000000000000004">
      <c r="A100" s="73"/>
      <c r="D100" s="284"/>
      <c r="E100" s="261"/>
      <c r="F100" s="90" t="e">
        <f>E100/E104</f>
        <v>#DIV/0!</v>
      </c>
      <c r="G100" s="433"/>
      <c r="H100" s="434"/>
    </row>
    <row r="101" spans="1:8" x14ac:dyDescent="0.55000000000000004">
      <c r="A101" s="73"/>
      <c r="D101" s="284"/>
      <c r="E101" s="261"/>
      <c r="F101" s="90" t="e">
        <f>E101/E104</f>
        <v>#DIV/0!</v>
      </c>
      <c r="G101" s="433"/>
      <c r="H101" s="434"/>
    </row>
    <row r="102" spans="1:8" x14ac:dyDescent="0.55000000000000004">
      <c r="A102" s="73"/>
      <c r="D102" s="284"/>
      <c r="E102" s="261"/>
      <c r="F102" s="90" t="e">
        <f>E102/E104</f>
        <v>#DIV/0!</v>
      </c>
      <c r="G102" s="433"/>
      <c r="H102" s="434"/>
    </row>
    <row r="103" spans="1:8" x14ac:dyDescent="0.55000000000000004">
      <c r="A103" s="73"/>
      <c r="D103" s="285"/>
      <c r="E103" s="267"/>
      <c r="F103" s="90" t="e">
        <f>E103/E104</f>
        <v>#DIV/0!</v>
      </c>
      <c r="G103" s="437"/>
      <c r="H103" s="438"/>
    </row>
    <row r="104" spans="1:8" x14ac:dyDescent="0.55000000000000004">
      <c r="A104" s="73"/>
      <c r="D104" s="163" t="s">
        <v>323</v>
      </c>
      <c r="E104" s="164">
        <f>SUM(E98:E103)</f>
        <v>0</v>
      </c>
      <c r="F104" s="91"/>
      <c r="G104" s="165" t="s">
        <v>305</v>
      </c>
      <c r="H104" s="289"/>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33"/>
      <c r="H107" s="434"/>
    </row>
    <row r="108" spans="1:8" x14ac:dyDescent="0.55000000000000004">
      <c r="A108" s="105"/>
      <c r="D108" s="284"/>
      <c r="E108" s="261"/>
      <c r="F108" s="90" t="e">
        <f>E108/E113</f>
        <v>#DIV/0!</v>
      </c>
      <c r="G108" s="433"/>
      <c r="H108" s="434"/>
    </row>
    <row r="109" spans="1:8" x14ac:dyDescent="0.55000000000000004">
      <c r="A109" s="105"/>
      <c r="D109" s="284"/>
      <c r="E109" s="261"/>
      <c r="F109" s="90" t="e">
        <f>E109/E113</f>
        <v>#DIV/0!</v>
      </c>
      <c r="G109" s="433"/>
      <c r="H109" s="434"/>
    </row>
    <row r="110" spans="1:8" x14ac:dyDescent="0.55000000000000004">
      <c r="A110" s="105"/>
      <c r="D110" s="284"/>
      <c r="E110" s="261"/>
      <c r="F110" s="90" t="e">
        <f>E110/E113</f>
        <v>#DIV/0!</v>
      </c>
      <c r="G110" s="433"/>
      <c r="H110" s="434"/>
    </row>
    <row r="111" spans="1:8" x14ac:dyDescent="0.55000000000000004">
      <c r="A111" s="105"/>
      <c r="D111" s="284"/>
      <c r="E111" s="261"/>
      <c r="F111" s="90" t="e">
        <f>E111/E113</f>
        <v>#DIV/0!</v>
      </c>
      <c r="G111" s="433"/>
      <c r="H111" s="434"/>
    </row>
    <row r="112" spans="1:8" x14ac:dyDescent="0.55000000000000004">
      <c r="A112" s="105"/>
      <c r="D112" s="285"/>
      <c r="E112" s="267"/>
      <c r="F112" s="90" t="e">
        <f>E112/E113</f>
        <v>#DIV/0!</v>
      </c>
      <c r="G112" s="437"/>
      <c r="H112" s="438"/>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33"/>
      <c r="H116" s="434"/>
    </row>
    <row r="117" spans="1:8" x14ac:dyDescent="0.55000000000000004">
      <c r="A117" s="105"/>
      <c r="C117" s="162"/>
      <c r="D117" s="284"/>
      <c r="E117" s="261"/>
      <c r="F117" s="90" t="e">
        <f>E117/E122</f>
        <v>#DIV/0!</v>
      </c>
      <c r="G117" s="433"/>
      <c r="H117" s="434"/>
    </row>
    <row r="118" spans="1:8" x14ac:dyDescent="0.55000000000000004">
      <c r="A118" s="105"/>
      <c r="C118" s="162"/>
      <c r="D118" s="284"/>
      <c r="E118" s="261"/>
      <c r="F118" s="90" t="e">
        <f>E118/E122</f>
        <v>#DIV/0!</v>
      </c>
      <c r="G118" s="433"/>
      <c r="H118" s="434"/>
    </row>
    <row r="119" spans="1:8" x14ac:dyDescent="0.55000000000000004">
      <c r="A119" s="105"/>
      <c r="C119" s="162"/>
      <c r="D119" s="284"/>
      <c r="E119" s="261"/>
      <c r="F119" s="90" t="e">
        <f>E119/E122</f>
        <v>#DIV/0!</v>
      </c>
      <c r="G119" s="433"/>
      <c r="H119" s="434"/>
    </row>
    <row r="120" spans="1:8" x14ac:dyDescent="0.55000000000000004">
      <c r="A120" s="105"/>
      <c r="C120" s="162"/>
      <c r="D120" s="284"/>
      <c r="E120" s="261"/>
      <c r="F120" s="90" t="e">
        <f>E120/E122</f>
        <v>#DIV/0!</v>
      </c>
      <c r="G120" s="433"/>
      <c r="H120" s="434"/>
    </row>
    <row r="121" spans="1:8" x14ac:dyDescent="0.55000000000000004">
      <c r="A121" s="105"/>
      <c r="C121" s="162"/>
      <c r="D121" s="285"/>
      <c r="E121" s="267"/>
      <c r="F121" s="90" t="e">
        <f>E121/E122</f>
        <v>#DIV/0!</v>
      </c>
      <c r="G121" s="437"/>
      <c r="H121" s="438"/>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6" t="s">
        <v>405</v>
      </c>
      <c r="B125" s="397"/>
      <c r="C125" s="397"/>
      <c r="D125" s="397"/>
      <c r="E125" s="397"/>
      <c r="F125" s="397"/>
      <c r="G125" s="397"/>
      <c r="H125" s="398"/>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0"/>
      <c r="E128" s="410"/>
      <c r="F128" s="410"/>
      <c r="G128" s="410"/>
      <c r="H128" s="411"/>
    </row>
    <row r="129" spans="1:8" x14ac:dyDescent="0.55000000000000004">
      <c r="A129" s="73"/>
      <c r="C129" s="77"/>
      <c r="D129" s="77"/>
      <c r="E129" s="77"/>
      <c r="F129" s="77"/>
      <c r="G129" s="77"/>
      <c r="H129" s="78"/>
    </row>
    <row r="130" spans="1:8" x14ac:dyDescent="0.55000000000000004">
      <c r="A130" s="105"/>
      <c r="E130" s="455" t="s">
        <v>290</v>
      </c>
      <c r="F130" s="456"/>
      <c r="G130" s="456"/>
      <c r="H130" s="457"/>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200</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17"/>
      <c r="C135" s="432"/>
      <c r="D135" s="418"/>
      <c r="E135" s="266"/>
      <c r="F135" s="266"/>
      <c r="G135" s="281"/>
      <c r="H135" s="282"/>
    </row>
    <row r="136" spans="1:8" x14ac:dyDescent="0.55000000000000004">
      <c r="A136" s="105"/>
      <c r="B136" s="417"/>
      <c r="C136" s="432"/>
      <c r="D136" s="418"/>
      <c r="E136" s="266"/>
      <c r="F136" s="266"/>
      <c r="G136" s="281"/>
      <c r="H136" s="282"/>
    </row>
    <row r="137" spans="1:8" x14ac:dyDescent="0.55000000000000004">
      <c r="A137" s="105"/>
      <c r="B137" s="417"/>
      <c r="C137" s="432"/>
      <c r="D137" s="418"/>
      <c r="E137" s="266"/>
      <c r="F137" s="266"/>
      <c r="G137" s="281"/>
      <c r="H137" s="282"/>
    </row>
    <row r="138" spans="1:8" x14ac:dyDescent="0.55000000000000004">
      <c r="A138" s="105"/>
      <c r="B138" s="417"/>
      <c r="C138" s="432"/>
      <c r="D138" s="418"/>
      <c r="E138" s="266"/>
      <c r="F138" s="266"/>
      <c r="G138" s="281"/>
      <c r="H138" s="282"/>
    </row>
    <row r="139" spans="1:8" x14ac:dyDescent="0.55000000000000004">
      <c r="A139" s="105"/>
      <c r="B139" s="417"/>
      <c r="C139" s="432"/>
      <c r="D139" s="418"/>
      <c r="E139" s="266"/>
      <c r="F139" s="266"/>
      <c r="G139" s="281"/>
      <c r="H139" s="282"/>
    </row>
    <row r="140" spans="1:8" x14ac:dyDescent="0.55000000000000004">
      <c r="A140" s="105"/>
      <c r="B140" s="417"/>
      <c r="C140" s="432"/>
      <c r="D140" s="418"/>
      <c r="E140" s="266"/>
      <c r="F140" s="266"/>
      <c r="G140" s="281"/>
      <c r="H140" s="282"/>
    </row>
    <row r="141" spans="1:8" x14ac:dyDescent="0.55000000000000004">
      <c r="A141" s="105"/>
      <c r="B141" s="417"/>
      <c r="C141" s="432"/>
      <c r="D141" s="418"/>
      <c r="E141" s="266"/>
      <c r="F141" s="266"/>
      <c r="G141" s="281"/>
      <c r="H141" s="282"/>
    </row>
    <row r="142" spans="1:8" x14ac:dyDescent="0.55000000000000004">
      <c r="A142" s="105"/>
      <c r="B142" s="417"/>
      <c r="C142" s="432"/>
      <c r="D142" s="418"/>
      <c r="E142" s="266"/>
      <c r="F142" s="266"/>
      <c r="G142" s="281"/>
      <c r="H142" s="282"/>
    </row>
    <row r="143" spans="1:8" x14ac:dyDescent="0.55000000000000004">
      <c r="A143" s="105"/>
      <c r="B143" s="417"/>
      <c r="C143" s="432"/>
      <c r="D143" s="418"/>
      <c r="E143" s="266"/>
      <c r="F143" s="266"/>
      <c r="G143" s="281"/>
      <c r="H143" s="282"/>
    </row>
    <row r="144" spans="1:8" x14ac:dyDescent="0.55000000000000004">
      <c r="A144" s="105"/>
      <c r="B144" s="417"/>
      <c r="C144" s="432"/>
      <c r="D144" s="418"/>
      <c r="E144" s="266"/>
      <c r="F144" s="266"/>
      <c r="G144" s="281"/>
      <c r="H144" s="282"/>
    </row>
    <row r="145" spans="1:8" x14ac:dyDescent="0.55000000000000004">
      <c r="A145" s="105"/>
      <c r="B145" s="412" t="s">
        <v>153</v>
      </c>
      <c r="C145" s="413"/>
      <c r="D145" s="414"/>
      <c r="E145" s="266"/>
      <c r="F145" s="266"/>
      <c r="G145" s="281"/>
      <c r="H145" s="282"/>
    </row>
    <row r="146" spans="1:8" x14ac:dyDescent="0.55000000000000004">
      <c r="A146" s="105"/>
      <c r="B146" s="417"/>
      <c r="C146" s="432"/>
      <c r="D146" s="418"/>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7"/>
      <c r="C148" s="432"/>
      <c r="D148" s="418"/>
      <c r="E148" s="266"/>
      <c r="F148" s="266"/>
      <c r="G148" s="281"/>
      <c r="H148" s="282"/>
    </row>
    <row r="149" spans="1:8" x14ac:dyDescent="0.55000000000000004">
      <c r="A149" s="105"/>
      <c r="B149" s="417"/>
      <c r="C149" s="432"/>
      <c r="D149" s="418"/>
      <c r="E149" s="266"/>
      <c r="F149" s="266"/>
      <c r="G149" s="281"/>
      <c r="H149" s="282"/>
    </row>
    <row r="150" spans="1:8" x14ac:dyDescent="0.55000000000000004">
      <c r="A150" s="105"/>
      <c r="B150" s="417"/>
      <c r="C150" s="432"/>
      <c r="D150" s="418"/>
      <c r="E150" s="266"/>
      <c r="F150" s="266"/>
      <c r="G150" s="281"/>
      <c r="H150" s="282"/>
    </row>
    <row r="151" spans="1:8" x14ac:dyDescent="0.55000000000000004">
      <c r="A151" s="105"/>
      <c r="B151" s="417"/>
      <c r="C151" s="432"/>
      <c r="D151" s="418"/>
      <c r="E151" s="266"/>
      <c r="F151" s="266"/>
      <c r="G151" s="281"/>
      <c r="H151" s="282"/>
    </row>
    <row r="152" spans="1:8" x14ac:dyDescent="0.55000000000000004">
      <c r="A152" s="105"/>
      <c r="B152" s="417"/>
      <c r="C152" s="432"/>
      <c r="D152" s="418"/>
      <c r="E152" s="266"/>
      <c r="F152" s="266"/>
      <c r="G152" s="281"/>
      <c r="H152" s="282"/>
    </row>
    <row r="153" spans="1:8" x14ac:dyDescent="0.55000000000000004">
      <c r="A153" s="105"/>
      <c r="B153" s="417"/>
      <c r="C153" s="432"/>
      <c r="D153" s="418"/>
      <c r="E153" s="266"/>
      <c r="F153" s="266"/>
      <c r="G153" s="281"/>
      <c r="H153" s="282"/>
    </row>
    <row r="154" spans="1:8" x14ac:dyDescent="0.55000000000000004">
      <c r="A154" s="105"/>
      <c r="B154" s="417"/>
      <c r="C154" s="432"/>
      <c r="D154" s="418"/>
      <c r="E154" s="266"/>
      <c r="F154" s="266"/>
      <c r="G154" s="281"/>
      <c r="H154" s="282"/>
    </row>
    <row r="155" spans="1:8" x14ac:dyDescent="0.55000000000000004">
      <c r="A155" s="105"/>
      <c r="B155" s="417"/>
      <c r="C155" s="432"/>
      <c r="D155" s="418"/>
      <c r="E155" s="266"/>
      <c r="F155" s="266"/>
      <c r="G155" s="281"/>
      <c r="H155" s="282"/>
    </row>
    <row r="156" spans="1:8" x14ac:dyDescent="0.55000000000000004">
      <c r="A156" s="105"/>
      <c r="B156" s="417"/>
      <c r="C156" s="432"/>
      <c r="D156" s="418"/>
      <c r="E156" s="266"/>
      <c r="F156" s="266"/>
      <c r="G156" s="281"/>
      <c r="H156" s="282"/>
    </row>
    <row r="157" spans="1:8" x14ac:dyDescent="0.55000000000000004">
      <c r="A157" s="105"/>
      <c r="B157" s="417"/>
      <c r="C157" s="432"/>
      <c r="D157" s="418"/>
      <c r="E157" s="266"/>
      <c r="F157" s="266"/>
      <c r="G157" s="281"/>
      <c r="H157" s="282"/>
    </row>
    <row r="158" spans="1:8" x14ac:dyDescent="0.55000000000000004">
      <c r="A158" s="105"/>
      <c r="B158" s="412" t="s">
        <v>153</v>
      </c>
      <c r="C158" s="413"/>
      <c r="D158" s="414"/>
      <c r="E158" s="266"/>
      <c r="F158" s="266"/>
      <c r="G158" s="281"/>
      <c r="H158" s="282"/>
    </row>
    <row r="159" spans="1:8" x14ac:dyDescent="0.55000000000000004">
      <c r="A159" s="105"/>
      <c r="B159" s="417"/>
      <c r="C159" s="432"/>
      <c r="D159" s="41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7"/>
      <c r="C162" s="407"/>
      <c r="D162" s="407"/>
      <c r="E162" s="407"/>
      <c r="F162" s="407"/>
      <c r="G162" s="407"/>
      <c r="H162" s="408"/>
    </row>
    <row r="163" spans="1:8" x14ac:dyDescent="0.55000000000000004">
      <c r="A163" s="105"/>
      <c r="B163" s="407"/>
      <c r="C163" s="407"/>
      <c r="D163" s="407"/>
      <c r="E163" s="407"/>
      <c r="F163" s="407"/>
      <c r="G163" s="407"/>
      <c r="H163" s="408"/>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activeCell="A2" sqref="A2"/>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569</v>
      </c>
    </row>
    <row r="2" spans="1:5" ht="25.8" x14ac:dyDescent="0.95">
      <c r="A2" s="3" t="s">
        <v>16</v>
      </c>
    </row>
    <row r="3" spans="1:5" ht="20.399999999999999" x14ac:dyDescent="0.75">
      <c r="A3" s="7" t="s">
        <v>19</v>
      </c>
    </row>
    <row r="5" spans="1:5" x14ac:dyDescent="0.55000000000000004">
      <c r="A5" s="12" t="s">
        <v>85</v>
      </c>
    </row>
    <row r="6" spans="1:5" x14ac:dyDescent="0.55000000000000004">
      <c r="A6" s="8"/>
    </row>
    <row r="7" spans="1:5" x14ac:dyDescent="0.55000000000000004">
      <c r="A7" s="378" t="s">
        <v>22</v>
      </c>
      <c r="B7" s="378"/>
      <c r="C7" s="378"/>
      <c r="D7" s="378"/>
      <c r="E7" s="378"/>
    </row>
    <row r="8" spans="1:5" x14ac:dyDescent="0.55000000000000004">
      <c r="A8" s="378"/>
      <c r="B8" s="378"/>
      <c r="C8" s="378"/>
      <c r="D8" s="378"/>
      <c r="E8" s="378"/>
    </row>
    <row r="9" spans="1:5" x14ac:dyDescent="0.55000000000000004">
      <c r="A9" s="6"/>
      <c r="B9" s="6"/>
      <c r="C9" s="6"/>
      <c r="D9" s="6"/>
      <c r="E9" s="6"/>
    </row>
    <row r="10" spans="1:5" x14ac:dyDescent="0.55000000000000004">
      <c r="A10" s="378" t="s">
        <v>21</v>
      </c>
      <c r="B10" s="378"/>
      <c r="C10" s="378"/>
      <c r="D10" s="378"/>
      <c r="E10" s="378"/>
    </row>
    <row r="11" spans="1:5" x14ac:dyDescent="0.55000000000000004">
      <c r="A11" s="378"/>
      <c r="B11" s="378"/>
      <c r="C11" s="378"/>
      <c r="D11" s="378"/>
      <c r="E11" s="378"/>
    </row>
    <row r="12" spans="1:5" x14ac:dyDescent="0.55000000000000004">
      <c r="A12" s="6"/>
      <c r="B12" s="6"/>
      <c r="C12" s="6"/>
      <c r="D12" s="6"/>
      <c r="E12" s="6"/>
    </row>
    <row r="13" spans="1:5" x14ac:dyDescent="0.55000000000000004">
      <c r="A13" s="378" t="s">
        <v>20</v>
      </c>
      <c r="B13" s="378"/>
      <c r="C13" s="378"/>
      <c r="D13" s="378"/>
      <c r="E13" s="378"/>
    </row>
    <row r="14" spans="1:5" x14ac:dyDescent="0.55000000000000004">
      <c r="A14" s="378"/>
      <c r="B14" s="378"/>
      <c r="C14" s="378"/>
      <c r="D14" s="378"/>
      <c r="E14" s="378"/>
    </row>
    <row r="15" spans="1:5" x14ac:dyDescent="0.55000000000000004">
      <c r="A15" s="6"/>
      <c r="B15" s="6"/>
      <c r="C15" s="6"/>
      <c r="D15" s="6"/>
      <c r="E15" s="6"/>
    </row>
    <row r="16" spans="1:5" x14ac:dyDescent="0.55000000000000004">
      <c r="A16" s="378" t="s">
        <v>102</v>
      </c>
      <c r="B16" s="378"/>
      <c r="C16" s="378"/>
      <c r="D16" s="378"/>
      <c r="E16" s="378"/>
    </row>
    <row r="17" spans="1:5" x14ac:dyDescent="0.55000000000000004">
      <c r="A17" s="378"/>
      <c r="B17" s="378"/>
      <c r="C17" s="378"/>
      <c r="D17" s="378"/>
      <c r="E17" s="378"/>
    </row>
    <row r="18" spans="1:5" x14ac:dyDescent="0.55000000000000004">
      <c r="A18" s="378"/>
      <c r="B18" s="378"/>
      <c r="C18" s="378"/>
      <c r="D18" s="378"/>
      <c r="E18" s="378"/>
    </row>
    <row r="19" spans="1:5" x14ac:dyDescent="0.55000000000000004">
      <c r="A19" s="378" t="s">
        <v>103</v>
      </c>
      <c r="B19" s="378"/>
      <c r="C19" s="378"/>
      <c r="D19" s="378"/>
      <c r="E19" s="378"/>
    </row>
    <row r="20" spans="1:5" x14ac:dyDescent="0.55000000000000004">
      <c r="A20" s="378"/>
      <c r="B20" s="378"/>
      <c r="C20" s="378"/>
      <c r="D20" s="378"/>
      <c r="E20" s="378"/>
    </row>
    <row r="21" spans="1:5" x14ac:dyDescent="0.55000000000000004">
      <c r="A21" s="6"/>
      <c r="B21" s="6"/>
      <c r="C21" s="6"/>
      <c r="D21" s="6"/>
      <c r="E21" s="6"/>
    </row>
    <row r="22" spans="1:5" x14ac:dyDescent="0.55000000000000004">
      <c r="A22" s="378" t="s">
        <v>104</v>
      </c>
      <c r="B22" s="378"/>
      <c r="C22" s="378"/>
      <c r="D22" s="378"/>
      <c r="E22" s="378"/>
    </row>
    <row r="23" spans="1:5" x14ac:dyDescent="0.55000000000000004">
      <c r="A23" s="378"/>
      <c r="B23" s="378"/>
      <c r="C23" s="378"/>
      <c r="D23" s="378"/>
      <c r="E23" s="378"/>
    </row>
    <row r="24" spans="1:5" x14ac:dyDescent="0.55000000000000004">
      <c r="A24" s="6"/>
      <c r="B24" s="6"/>
      <c r="C24" s="6"/>
      <c r="D24" s="6"/>
      <c r="E24" s="6"/>
    </row>
    <row r="25" spans="1:5" x14ac:dyDescent="0.55000000000000004">
      <c r="A25" s="378" t="s">
        <v>105</v>
      </c>
      <c r="B25" s="378"/>
      <c r="C25" s="378"/>
      <c r="D25" s="378"/>
      <c r="E25" s="378"/>
    </row>
    <row r="26" spans="1:5" x14ac:dyDescent="0.55000000000000004">
      <c r="A26" s="378"/>
      <c r="B26" s="378"/>
      <c r="C26" s="378"/>
      <c r="D26" s="378"/>
      <c r="E26" s="378"/>
    </row>
    <row r="27" spans="1:5" x14ac:dyDescent="0.55000000000000004">
      <c r="A27" s="378"/>
      <c r="B27" s="378"/>
      <c r="C27" s="378"/>
      <c r="D27" s="378"/>
      <c r="E27" s="378"/>
    </row>
    <row r="28" spans="1:5" x14ac:dyDescent="0.55000000000000004">
      <c r="A28" s="378"/>
      <c r="B28" s="378"/>
      <c r="C28" s="378"/>
      <c r="D28" s="378"/>
      <c r="E28" s="378"/>
    </row>
    <row r="29" spans="1:5" x14ac:dyDescent="0.55000000000000004">
      <c r="A29" s="378"/>
      <c r="B29" s="378"/>
      <c r="C29" s="378"/>
      <c r="D29" s="378"/>
      <c r="E29" s="378"/>
    </row>
    <row r="31" spans="1:5" x14ac:dyDescent="0.55000000000000004">
      <c r="A31" s="12" t="s">
        <v>97</v>
      </c>
    </row>
    <row r="33" spans="1:15" x14ac:dyDescent="0.55000000000000004">
      <c r="A33" t="s">
        <v>480</v>
      </c>
    </row>
    <row r="35" spans="1:15" x14ac:dyDescent="0.55000000000000004">
      <c r="A35" s="378" t="s">
        <v>523</v>
      </c>
      <c r="B35" s="378"/>
      <c r="C35" s="378"/>
      <c r="D35" s="378"/>
      <c r="E35" s="378"/>
    </row>
    <row r="36" spans="1:15" x14ac:dyDescent="0.55000000000000004">
      <c r="A36" s="378"/>
      <c r="B36" s="378"/>
      <c r="C36" s="378"/>
      <c r="D36" s="378"/>
      <c r="E36" s="378"/>
    </row>
    <row r="37" spans="1:15" x14ac:dyDescent="0.55000000000000004">
      <c r="A37" s="378"/>
      <c r="B37" s="378"/>
      <c r="C37" s="378"/>
      <c r="D37" s="378"/>
      <c r="E37" s="378"/>
    </row>
    <row r="38" spans="1:15" x14ac:dyDescent="0.55000000000000004">
      <c r="A38" s="6"/>
      <c r="B38" s="6"/>
      <c r="C38" s="6"/>
      <c r="D38" s="6"/>
      <c r="E38" s="6"/>
    </row>
    <row r="39" spans="1:15" x14ac:dyDescent="0.55000000000000004">
      <c r="A39" s="378" t="s">
        <v>533</v>
      </c>
      <c r="B39" s="378"/>
      <c r="C39" s="378"/>
      <c r="D39" s="378"/>
      <c r="E39" s="378"/>
    </row>
    <row r="40" spans="1:15" x14ac:dyDescent="0.55000000000000004">
      <c r="A40" s="378"/>
      <c r="B40" s="378"/>
      <c r="C40" s="378"/>
      <c r="D40" s="378"/>
      <c r="E40" s="378"/>
    </row>
    <row r="41" spans="1:15" x14ac:dyDescent="0.55000000000000004">
      <c r="A41" s="378"/>
      <c r="B41" s="378"/>
      <c r="C41" s="378"/>
      <c r="D41" s="378"/>
      <c r="E41" s="378"/>
    </row>
    <row r="42" spans="1:15" x14ac:dyDescent="0.55000000000000004">
      <c r="A42" s="378"/>
      <c r="B42" s="378"/>
      <c r="C42" s="378"/>
      <c r="D42" s="378"/>
      <c r="E42" s="378"/>
    </row>
    <row r="43" spans="1:15" x14ac:dyDescent="0.55000000000000004">
      <c r="A43" s="378"/>
      <c r="B43" s="378"/>
      <c r="C43" s="378"/>
      <c r="D43" s="378"/>
      <c r="E43" s="378"/>
    </row>
    <row r="44" spans="1:15" x14ac:dyDescent="0.55000000000000004">
      <c r="A44" s="6"/>
      <c r="B44" s="33"/>
      <c r="C44" s="33"/>
      <c r="D44" s="33"/>
      <c r="E44" s="6"/>
      <c r="O44" s="34"/>
    </row>
    <row r="45" spans="1:15" x14ac:dyDescent="0.55000000000000004">
      <c r="A45" s="6"/>
      <c r="B45" s="34" t="s">
        <v>202</v>
      </c>
      <c r="C45" s="34"/>
      <c r="D45" s="34" t="s">
        <v>567</v>
      </c>
      <c r="E45" s="6"/>
      <c r="O45" s="35"/>
    </row>
    <row r="46" spans="1:15" x14ac:dyDescent="0.55000000000000004">
      <c r="A46" s="6"/>
      <c r="B46" s="35" t="s">
        <v>534</v>
      </c>
      <c r="C46" s="35"/>
      <c r="D46" s="35" t="s">
        <v>553</v>
      </c>
      <c r="E46" s="6"/>
      <c r="O46" s="35"/>
    </row>
    <row r="47" spans="1:15" x14ac:dyDescent="0.55000000000000004">
      <c r="A47" s="6"/>
      <c r="B47" s="35" t="s">
        <v>535</v>
      </c>
      <c r="C47" s="35"/>
      <c r="D47" s="35" t="s">
        <v>554</v>
      </c>
      <c r="E47" s="6"/>
      <c r="O47" s="35"/>
    </row>
    <row r="48" spans="1:15" x14ac:dyDescent="0.55000000000000004">
      <c r="A48" s="6"/>
      <c r="B48" s="35" t="s">
        <v>536</v>
      </c>
      <c r="C48" s="35"/>
      <c r="D48" s="35" t="s">
        <v>555</v>
      </c>
      <c r="E48" s="6"/>
      <c r="O48" s="35"/>
    </row>
    <row r="49" spans="1:15" x14ac:dyDescent="0.55000000000000004">
      <c r="A49" s="6"/>
      <c r="B49" s="35" t="s">
        <v>537</v>
      </c>
      <c r="C49" s="35"/>
      <c r="D49" s="35" t="s">
        <v>556</v>
      </c>
      <c r="E49" s="6"/>
      <c r="O49" s="35"/>
    </row>
    <row r="50" spans="1:15" x14ac:dyDescent="0.55000000000000004">
      <c r="A50" s="6"/>
      <c r="B50" s="35" t="s">
        <v>538</v>
      </c>
      <c r="C50" s="35"/>
      <c r="D50" s="35" t="s">
        <v>557</v>
      </c>
      <c r="E50" s="6"/>
      <c r="O50" s="35"/>
    </row>
    <row r="51" spans="1:15" x14ac:dyDescent="0.55000000000000004">
      <c r="A51" s="6"/>
      <c r="B51" s="35" t="s">
        <v>539</v>
      </c>
      <c r="C51" s="35"/>
      <c r="D51" s="35" t="s">
        <v>558</v>
      </c>
      <c r="E51" s="6"/>
      <c r="K51" s="6"/>
      <c r="O51" s="34"/>
    </row>
    <row r="52" spans="1:15" x14ac:dyDescent="0.55000000000000004">
      <c r="A52" s="6"/>
      <c r="B52" t="s">
        <v>540</v>
      </c>
      <c r="C52" s="35"/>
      <c r="D52" s="378" t="s">
        <v>562</v>
      </c>
      <c r="E52" s="6"/>
      <c r="O52" s="35"/>
    </row>
    <row r="53" spans="1:15" x14ac:dyDescent="0.55000000000000004">
      <c r="A53" s="6"/>
      <c r="B53" t="s">
        <v>541</v>
      </c>
      <c r="C53" s="35"/>
      <c r="D53" s="378"/>
      <c r="E53" s="6"/>
      <c r="O53" s="35"/>
    </row>
    <row r="54" spans="1:15" x14ac:dyDescent="0.55000000000000004">
      <c r="A54" s="6"/>
      <c r="B54" t="s">
        <v>542</v>
      </c>
      <c r="C54" s="35"/>
      <c r="D54" s="378" t="s">
        <v>563</v>
      </c>
      <c r="E54" s="6"/>
      <c r="O54" s="35"/>
    </row>
    <row r="55" spans="1:15" x14ac:dyDescent="0.55000000000000004">
      <c r="A55" s="6"/>
      <c r="B55" t="s">
        <v>543</v>
      </c>
      <c r="C55" s="35"/>
      <c r="D55" s="378"/>
      <c r="E55" s="6"/>
      <c r="O55" s="35"/>
    </row>
    <row r="56" spans="1:15" ht="15" customHeight="1" x14ac:dyDescent="0.55000000000000004">
      <c r="A56" s="6"/>
      <c r="B56" t="s">
        <v>544</v>
      </c>
      <c r="C56" s="35"/>
      <c r="D56" s="378" t="s">
        <v>564</v>
      </c>
      <c r="E56" s="6"/>
      <c r="O56" s="35"/>
    </row>
    <row r="57" spans="1:15" x14ac:dyDescent="0.55000000000000004">
      <c r="A57" s="6"/>
      <c r="B57" t="s">
        <v>545</v>
      </c>
      <c r="C57" s="35"/>
      <c r="D57" s="378"/>
      <c r="E57" s="6"/>
      <c r="O57" s="35"/>
    </row>
    <row r="58" spans="1:15" x14ac:dyDescent="0.55000000000000004">
      <c r="A58" s="6"/>
      <c r="B58" t="s">
        <v>546</v>
      </c>
      <c r="C58" s="35"/>
      <c r="D58" s="378"/>
      <c r="E58" s="6"/>
      <c r="O58" s="35"/>
    </row>
    <row r="59" spans="1:15" x14ac:dyDescent="0.55000000000000004">
      <c r="A59" s="6"/>
      <c r="B59" t="s">
        <v>547</v>
      </c>
      <c r="C59" s="35"/>
      <c r="D59" s="378" t="s">
        <v>565</v>
      </c>
      <c r="E59" s="6"/>
      <c r="O59" s="34"/>
    </row>
    <row r="60" spans="1:15" x14ac:dyDescent="0.55000000000000004">
      <c r="A60" s="6"/>
      <c r="B60" s="378" t="s">
        <v>561</v>
      </c>
      <c r="C60" s="35"/>
      <c r="D60" s="378"/>
      <c r="E60" s="6"/>
      <c r="O60" s="35"/>
    </row>
    <row r="61" spans="1:15" x14ac:dyDescent="0.55000000000000004">
      <c r="A61" s="6"/>
      <c r="B61" s="378"/>
      <c r="C61" s="35"/>
      <c r="D61" s="378"/>
      <c r="E61" s="6"/>
      <c r="O61" s="35"/>
    </row>
    <row r="62" spans="1:15" x14ac:dyDescent="0.55000000000000004">
      <c r="A62" s="6"/>
      <c r="B62" t="s">
        <v>548</v>
      </c>
      <c r="C62" s="35"/>
      <c r="D62" s="378" t="s">
        <v>566</v>
      </c>
      <c r="E62" s="6"/>
      <c r="O62" s="35"/>
    </row>
    <row r="63" spans="1:15" x14ac:dyDescent="0.55000000000000004">
      <c r="A63" s="6"/>
      <c r="B63" t="s">
        <v>549</v>
      </c>
      <c r="C63" s="35"/>
      <c r="D63" s="378"/>
      <c r="E63" s="6"/>
      <c r="O63" s="35"/>
    </row>
    <row r="64" spans="1:15" x14ac:dyDescent="0.55000000000000004">
      <c r="A64" s="6"/>
      <c r="B64" t="s">
        <v>550</v>
      </c>
      <c r="C64" s="35"/>
      <c r="D64" s="378"/>
      <c r="E64" s="6"/>
      <c r="O64" s="35"/>
    </row>
    <row r="65" spans="1:15" x14ac:dyDescent="0.55000000000000004">
      <c r="A65" s="6"/>
      <c r="B65" t="s">
        <v>551</v>
      </c>
      <c r="C65" s="35"/>
      <c r="D65" s="6" t="s">
        <v>559</v>
      </c>
      <c r="E65" s="6"/>
      <c r="O65" s="35"/>
    </row>
    <row r="66" spans="1:15" x14ac:dyDescent="0.55000000000000004">
      <c r="A66" s="6"/>
      <c r="B66" t="s">
        <v>552</v>
      </c>
      <c r="C66" s="35"/>
      <c r="D66" s="6" t="s">
        <v>560</v>
      </c>
      <c r="E66" s="6"/>
    </row>
    <row r="67" spans="1:15" x14ac:dyDescent="0.55000000000000004">
      <c r="A67" s="6"/>
      <c r="C67" s="35"/>
      <c r="D67" s="6"/>
      <c r="E67" s="6"/>
    </row>
    <row r="68" spans="1:15" x14ac:dyDescent="0.55000000000000004">
      <c r="A68" s="6"/>
      <c r="B68" s="6"/>
      <c r="C68" s="6"/>
      <c r="D68" s="6"/>
      <c r="E68" s="6"/>
    </row>
    <row r="69" spans="1:15" x14ac:dyDescent="0.55000000000000004">
      <c r="A69" t="s">
        <v>524</v>
      </c>
    </row>
    <row r="71" spans="1:15" x14ac:dyDescent="0.55000000000000004">
      <c r="A71" t="s">
        <v>445</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51"/>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435</v>
      </c>
    </row>
    <row r="5" spans="1:10" x14ac:dyDescent="0.55000000000000004">
      <c r="A5" s="49" t="s">
        <v>0</v>
      </c>
      <c r="C5" s="50" t="str">
        <f>'Cover and Instructions'!$D$4</f>
        <v>Peach State Health Plan</v>
      </c>
      <c r="D5" s="50"/>
      <c r="E5" s="50"/>
      <c r="F5" s="50"/>
      <c r="G5" s="50"/>
      <c r="H5" s="50"/>
    </row>
    <row r="6" spans="1:10" x14ac:dyDescent="0.55000000000000004">
      <c r="A6" s="49" t="s">
        <v>513</v>
      </c>
      <c r="C6" s="50" t="str">
        <f>'Cover and Instructions'!D5</f>
        <v>Title XXI</v>
      </c>
      <c r="D6" s="50"/>
      <c r="E6" s="50"/>
      <c r="F6" s="50"/>
      <c r="G6" s="50"/>
      <c r="H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370</v>
      </c>
      <c r="B11" s="62" t="s">
        <v>436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373</v>
      </c>
      <c r="B13" s="62" t="s">
        <v>437</v>
      </c>
      <c r="C13" s="59"/>
      <c r="D13" s="59"/>
      <c r="E13" s="59"/>
      <c r="F13" s="63" t="s">
        <v>372</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378</v>
      </c>
      <c r="B15" s="62" t="s">
        <v>438</v>
      </c>
      <c r="C15" s="59"/>
      <c r="D15" s="59"/>
      <c r="E15" s="59"/>
      <c r="F15" s="63" t="s">
        <v>372</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379</v>
      </c>
      <c r="B17" s="62" t="s">
        <v>439</v>
      </c>
      <c r="C17" s="59"/>
      <c r="D17" s="59"/>
      <c r="E17" s="59"/>
      <c r="F17" s="63" t="s">
        <v>372</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491</v>
      </c>
      <c r="B19" s="461" t="s">
        <v>571</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28"/>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69"/>
      <c r="H25" s="212"/>
    </row>
    <row r="26" spans="1:8" ht="14.7" thickBot="1" x14ac:dyDescent="0.6"/>
    <row r="27" spans="1:8" ht="15.9" thickBot="1" x14ac:dyDescent="0.65">
      <c r="A27" s="396" t="s">
        <v>406</v>
      </c>
      <c r="B27" s="397"/>
      <c r="C27" s="397"/>
      <c r="D27" s="397"/>
      <c r="E27" s="397"/>
      <c r="F27" s="397"/>
      <c r="G27" s="397"/>
      <c r="H27" s="398"/>
    </row>
    <row r="28" spans="1:8" x14ac:dyDescent="0.55000000000000004">
      <c r="A28" s="73" t="s">
        <v>130</v>
      </c>
      <c r="B28" s="422" t="s">
        <v>360</v>
      </c>
      <c r="C28" s="422"/>
      <c r="D28" s="422"/>
      <c r="E28" s="422"/>
      <c r="F28" s="422"/>
      <c r="G28" s="422"/>
      <c r="H28" s="423"/>
    </row>
    <row r="29" spans="1:8" x14ac:dyDescent="0.55000000000000004">
      <c r="A29" s="73"/>
      <c r="B29" s="424"/>
      <c r="C29" s="424"/>
      <c r="D29" s="424"/>
      <c r="E29" s="424"/>
      <c r="F29" s="424"/>
      <c r="G29" s="424"/>
      <c r="H29" s="425"/>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C32" s="77"/>
      <c r="D32" s="77"/>
      <c r="E32" s="469"/>
      <c r="F32" s="469"/>
      <c r="G32" s="469"/>
      <c r="H32" s="470"/>
    </row>
    <row r="33" spans="1:10" x14ac:dyDescent="0.55000000000000004">
      <c r="A33" s="73"/>
      <c r="C33" s="77"/>
      <c r="D33" s="77"/>
      <c r="E33" s="77"/>
      <c r="F33" s="77"/>
      <c r="G33" s="77"/>
      <c r="H33" s="78"/>
    </row>
    <row r="34" spans="1:10" ht="15" customHeight="1" x14ac:dyDescent="0.55000000000000004">
      <c r="A34" s="105"/>
      <c r="B34" s="77"/>
      <c r="C34" s="77"/>
      <c r="D34" s="77"/>
      <c r="E34" s="426" t="s">
        <v>358</v>
      </c>
      <c r="F34" s="426"/>
      <c r="G34" s="426"/>
      <c r="H34" s="427"/>
    </row>
    <row r="35" spans="1:10" x14ac:dyDescent="0.55000000000000004">
      <c r="A35" s="105"/>
      <c r="E35" s="77" t="s">
        <v>311</v>
      </c>
      <c r="F35" s="77" t="s">
        <v>311</v>
      </c>
      <c r="G35" s="77" t="s">
        <v>311</v>
      </c>
      <c r="H35" s="78" t="s">
        <v>311</v>
      </c>
      <c r="J35" s="77"/>
    </row>
    <row r="36" spans="1:10" x14ac:dyDescent="0.55000000000000004">
      <c r="A36" s="105"/>
      <c r="B36" s="79"/>
      <c r="C36" s="79"/>
      <c r="D36" s="79" t="s">
        <v>180</v>
      </c>
      <c r="E36" s="79" t="s">
        <v>440</v>
      </c>
      <c r="F36" s="79" t="s">
        <v>440</v>
      </c>
      <c r="G36" s="79" t="s">
        <v>440</v>
      </c>
      <c r="H36" s="80" t="s">
        <v>314</v>
      </c>
      <c r="J36" s="79"/>
    </row>
    <row r="37" spans="1:10" x14ac:dyDescent="0.55000000000000004">
      <c r="A37" s="105"/>
      <c r="B37" s="81" t="s">
        <v>193</v>
      </c>
      <c r="C37" s="82"/>
      <c r="D37" s="82" t="s">
        <v>158</v>
      </c>
      <c r="E37" s="82" t="s">
        <v>195</v>
      </c>
      <c r="F37" s="82" t="s">
        <v>442</v>
      </c>
      <c r="G37" s="82" t="s">
        <v>441</v>
      </c>
      <c r="H37" s="134" t="s">
        <v>315</v>
      </c>
      <c r="J37" s="79"/>
    </row>
    <row r="38" spans="1:10" ht="22" customHeight="1" x14ac:dyDescent="0.55000000000000004">
      <c r="A38" s="105"/>
      <c r="B38" s="87" t="s">
        <v>287</v>
      </c>
      <c r="C38" s="79"/>
      <c r="D38" s="79"/>
      <c r="E38" s="79"/>
      <c r="F38" s="79"/>
      <c r="G38" s="79"/>
      <c r="H38" s="80"/>
    </row>
    <row r="39" spans="1:10" x14ac:dyDescent="0.55000000000000004">
      <c r="A39" s="105"/>
      <c r="B39" s="471"/>
      <c r="C39" s="471"/>
      <c r="D39" s="260"/>
      <c r="E39" s="260"/>
      <c r="F39" s="261"/>
      <c r="G39" s="260"/>
      <c r="H39" s="265"/>
      <c r="J39" s="138"/>
    </row>
    <row r="40" spans="1:10" x14ac:dyDescent="0.55000000000000004">
      <c r="A40" s="105"/>
      <c r="B40" s="471"/>
      <c r="C40" s="471"/>
      <c r="D40" s="260"/>
      <c r="E40" s="260"/>
      <c r="F40" s="261"/>
      <c r="G40" s="260"/>
      <c r="H40" s="265"/>
    </row>
    <row r="41" spans="1:10" x14ac:dyDescent="0.55000000000000004">
      <c r="A41" s="105"/>
      <c r="B41" s="471"/>
      <c r="C41" s="471"/>
      <c r="D41" s="261"/>
      <c r="E41" s="261"/>
      <c r="F41" s="261"/>
      <c r="G41" s="264"/>
      <c r="H41" s="265"/>
    </row>
    <row r="42" spans="1:10" x14ac:dyDescent="0.55000000000000004">
      <c r="A42" s="105"/>
      <c r="B42" s="441" t="s">
        <v>153</v>
      </c>
      <c r="C42" s="441"/>
      <c r="D42" s="261"/>
      <c r="E42" s="261"/>
      <c r="F42" s="261"/>
      <c r="G42" s="264"/>
      <c r="H42" s="265"/>
    </row>
    <row r="43" spans="1:10" x14ac:dyDescent="0.55000000000000004">
      <c r="A43" s="105"/>
      <c r="B43" s="409"/>
      <c r="C43" s="409"/>
      <c r="D43" s="261"/>
      <c r="E43" s="261"/>
      <c r="F43" s="261"/>
      <c r="G43" s="264"/>
      <c r="H43" s="265"/>
    </row>
    <row r="44" spans="1:10" ht="22" customHeight="1" x14ac:dyDescent="0.55000000000000004">
      <c r="A44" s="105"/>
      <c r="B44" s="87" t="s">
        <v>288</v>
      </c>
      <c r="C44" s="112"/>
      <c r="D44" s="139"/>
      <c r="E44" s="139"/>
      <c r="F44" s="139"/>
      <c r="G44" s="140"/>
      <c r="H44" s="141"/>
    </row>
    <row r="45" spans="1:10" x14ac:dyDescent="0.55000000000000004">
      <c r="A45" s="105"/>
      <c r="B45" s="409"/>
      <c r="C45" s="409"/>
      <c r="D45" s="261"/>
      <c r="E45" s="261"/>
      <c r="F45" s="261"/>
      <c r="G45" s="264"/>
      <c r="H45" s="265"/>
    </row>
    <row r="46" spans="1:10" x14ac:dyDescent="0.55000000000000004">
      <c r="A46" s="105"/>
      <c r="B46" s="417"/>
      <c r="C46" s="418"/>
      <c r="D46" s="261"/>
      <c r="E46" s="261"/>
      <c r="F46" s="261"/>
      <c r="G46" s="264"/>
      <c r="H46" s="265"/>
    </row>
    <row r="47" spans="1:10" x14ac:dyDescent="0.55000000000000004">
      <c r="A47" s="105"/>
      <c r="B47" s="417"/>
      <c r="C47" s="418"/>
      <c r="D47" s="261"/>
      <c r="E47" s="261"/>
      <c r="F47" s="261"/>
      <c r="G47" s="264"/>
      <c r="H47" s="265"/>
    </row>
    <row r="48" spans="1:10" x14ac:dyDescent="0.55000000000000004">
      <c r="A48" s="105"/>
      <c r="B48" s="412" t="s">
        <v>153</v>
      </c>
      <c r="C48" s="414"/>
      <c r="D48" s="261"/>
      <c r="E48" s="261"/>
      <c r="F48" s="261"/>
      <c r="G48" s="264"/>
      <c r="H48" s="265"/>
    </row>
    <row r="49" spans="1:8" x14ac:dyDescent="0.55000000000000004">
      <c r="A49" s="105"/>
      <c r="B49" s="409"/>
      <c r="C49" s="409"/>
      <c r="D49" s="261"/>
      <c r="E49" s="261"/>
      <c r="F49" s="261"/>
      <c r="G49" s="264"/>
      <c r="H49" s="265"/>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131</v>
      </c>
      <c r="B51" s="49" t="s">
        <v>297</v>
      </c>
      <c r="C51" s="119"/>
      <c r="D51" s="146"/>
      <c r="E51" s="146"/>
      <c r="F51" s="146"/>
      <c r="G51" s="140"/>
      <c r="H51" s="141"/>
    </row>
    <row r="52" spans="1:8" x14ac:dyDescent="0.55000000000000004">
      <c r="A52" s="105"/>
      <c r="C52" s="43" t="s">
        <v>283</v>
      </c>
      <c r="D52" s="143">
        <f>D50</f>
        <v>0</v>
      </c>
      <c r="E52" s="143">
        <f t="shared" ref="E52:H52" si="0">E50</f>
        <v>0</v>
      </c>
      <c r="F52" s="144">
        <f t="shared" si="0"/>
        <v>0</v>
      </c>
      <c r="G52" s="143">
        <f t="shared" si="0"/>
        <v>0</v>
      </c>
      <c r="H52" s="201">
        <f t="shared" si="0"/>
        <v>0</v>
      </c>
    </row>
    <row r="53" spans="1:8" x14ac:dyDescent="0.55000000000000004">
      <c r="A53" s="105"/>
      <c r="C53" s="43" t="s">
        <v>284</v>
      </c>
      <c r="E53" s="299" t="e">
        <f>E52/D52</f>
        <v>#DIV/0!</v>
      </c>
      <c r="F53" s="299" t="e">
        <f>F52/D52</f>
        <v>#DIV/0!</v>
      </c>
      <c r="G53" s="299" t="e">
        <f>G52/D52</f>
        <v>#DIV/0!</v>
      </c>
      <c r="H53" s="300" t="e">
        <f>H52/D52</f>
        <v>#DIV/0!</v>
      </c>
    </row>
    <row r="54" spans="1:8" x14ac:dyDescent="0.55000000000000004">
      <c r="A54" s="105"/>
      <c r="C54" s="43" t="s">
        <v>298</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291</v>
      </c>
      <c r="C57" s="142" t="s">
        <v>316</v>
      </c>
      <c r="D57" s="142"/>
      <c r="E57" s="142"/>
      <c r="F57" s="142"/>
      <c r="G57" s="142"/>
      <c r="H57" s="155"/>
    </row>
    <row r="58" spans="1:8" ht="30" customHeight="1" x14ac:dyDescent="0.55000000000000004">
      <c r="A58" s="105"/>
      <c r="B58" s="210" t="s">
        <v>292</v>
      </c>
      <c r="C58" s="467" t="s">
        <v>353</v>
      </c>
      <c r="D58" s="467"/>
      <c r="E58" s="467"/>
      <c r="F58" s="467"/>
      <c r="G58" s="467"/>
      <c r="H58" s="468"/>
    </row>
    <row r="59" spans="1:8" x14ac:dyDescent="0.55000000000000004">
      <c r="A59" s="105"/>
      <c r="B59" s="156"/>
      <c r="C59" s="142"/>
      <c r="D59" s="142"/>
      <c r="E59" s="142"/>
      <c r="F59" s="142"/>
      <c r="G59" s="142"/>
      <c r="H59" s="155"/>
    </row>
    <row r="60" spans="1:8" x14ac:dyDescent="0.55000000000000004">
      <c r="A60" s="73" t="s">
        <v>132</v>
      </c>
      <c r="B60" s="49" t="s">
        <v>293</v>
      </c>
      <c r="E60" s="91"/>
      <c r="F60" s="91"/>
      <c r="G60" s="91"/>
      <c r="H60" s="150"/>
    </row>
    <row r="61" spans="1:8" x14ac:dyDescent="0.55000000000000004">
      <c r="A61" s="105"/>
      <c r="B61" s="424" t="s">
        <v>367</v>
      </c>
      <c r="C61" s="424"/>
      <c r="D61" s="424"/>
      <c r="E61" s="424"/>
      <c r="F61" s="424"/>
      <c r="G61" s="424"/>
      <c r="H61" s="425"/>
    </row>
    <row r="62" spans="1:8" x14ac:dyDescent="0.55000000000000004">
      <c r="A62" s="73"/>
      <c r="B62" s="424"/>
      <c r="C62" s="424"/>
      <c r="D62" s="424"/>
      <c r="E62" s="424"/>
      <c r="F62" s="424"/>
      <c r="G62" s="424"/>
      <c r="H62" s="425"/>
    </row>
    <row r="63" spans="1:8" x14ac:dyDescent="0.55000000000000004">
      <c r="A63" s="73"/>
      <c r="E63" s="91"/>
      <c r="F63" s="91"/>
      <c r="G63" s="91"/>
      <c r="H63" s="150"/>
    </row>
    <row r="64" spans="1:8" x14ac:dyDescent="0.55000000000000004">
      <c r="A64" s="73"/>
      <c r="B64" s="424" t="s">
        <v>364</v>
      </c>
      <c r="C64" s="424"/>
      <c r="D64" s="424"/>
      <c r="E64" s="424"/>
      <c r="F64" s="424"/>
      <c r="G64" s="424"/>
      <c r="H64" s="425"/>
    </row>
    <row r="65" spans="1:10" x14ac:dyDescent="0.55000000000000004">
      <c r="A65" s="73"/>
      <c r="B65" s="424"/>
      <c r="C65" s="424"/>
      <c r="D65" s="424"/>
      <c r="E65" s="424"/>
      <c r="F65" s="424"/>
      <c r="G65" s="424"/>
      <c r="H65" s="425"/>
    </row>
    <row r="66" spans="1:10" x14ac:dyDescent="0.55000000000000004">
      <c r="A66" s="73"/>
      <c r="B66" s="424"/>
      <c r="C66" s="424"/>
      <c r="D66" s="424"/>
      <c r="E66" s="424"/>
      <c r="F66" s="424"/>
      <c r="G66" s="424"/>
      <c r="H66" s="425"/>
    </row>
    <row r="67" spans="1:10" x14ac:dyDescent="0.55000000000000004">
      <c r="A67" s="73"/>
      <c r="B67" s="424"/>
      <c r="C67" s="424"/>
      <c r="D67" s="424"/>
      <c r="E67" s="424"/>
      <c r="F67" s="424"/>
      <c r="G67" s="424"/>
      <c r="H67" s="425"/>
    </row>
    <row r="68" spans="1:10" x14ac:dyDescent="0.55000000000000004">
      <c r="A68" s="73"/>
      <c r="E68" s="91"/>
      <c r="F68" s="91"/>
      <c r="G68" s="91"/>
      <c r="H68" s="150"/>
    </row>
    <row r="69" spans="1:10" x14ac:dyDescent="0.55000000000000004">
      <c r="A69" s="73"/>
      <c r="B69" s="49" t="s">
        <v>413</v>
      </c>
      <c r="C69" s="77"/>
      <c r="D69" s="77"/>
      <c r="E69" s="410"/>
      <c r="F69" s="410"/>
      <c r="G69" s="410"/>
      <c r="H69" s="411"/>
      <c r="J69" s="138"/>
    </row>
    <row r="70" spans="1:10" x14ac:dyDescent="0.55000000000000004">
      <c r="A70" s="73"/>
      <c r="D70" s="77"/>
      <c r="E70" s="157"/>
      <c r="F70" s="157"/>
      <c r="G70" s="157"/>
      <c r="H70" s="158"/>
    </row>
    <row r="71" spans="1:10" x14ac:dyDescent="0.55000000000000004">
      <c r="A71" s="73"/>
      <c r="D71" s="77" t="s">
        <v>366</v>
      </c>
      <c r="E71" s="157" t="s">
        <v>295</v>
      </c>
      <c r="F71" s="157" t="s">
        <v>300</v>
      </c>
      <c r="G71" s="157"/>
      <c r="H71" s="158"/>
    </row>
    <row r="72" spans="1:10" x14ac:dyDescent="0.55000000000000004">
      <c r="A72" s="73"/>
      <c r="B72" s="159" t="s">
        <v>365</v>
      </c>
      <c r="C72" s="83"/>
      <c r="D72" s="160" t="s">
        <v>303</v>
      </c>
      <c r="E72" s="161" t="s">
        <v>296</v>
      </c>
      <c r="F72" s="161" t="s">
        <v>299</v>
      </c>
      <c r="G72" s="202" t="s">
        <v>304</v>
      </c>
      <c r="H72" s="203"/>
    </row>
    <row r="73" spans="1:10" x14ac:dyDescent="0.55000000000000004">
      <c r="A73" s="73"/>
      <c r="B73" s="43" t="s">
        <v>458</v>
      </c>
      <c r="E73" s="91"/>
      <c r="G73" s="91"/>
      <c r="H73" s="150"/>
    </row>
    <row r="74" spans="1:10" x14ac:dyDescent="0.55000000000000004">
      <c r="A74" s="73"/>
      <c r="C74" s="162" t="e">
        <f>IF(E54="Yes", "Complete Analysis", "N/A - Do Not Complete")</f>
        <v>#DIV/0!</v>
      </c>
      <c r="D74" s="287"/>
      <c r="E74" s="260"/>
      <c r="F74" s="90" t="e">
        <f t="shared" ref="F74:F75" si="3">E74/$E$80</f>
        <v>#DIV/0!</v>
      </c>
      <c r="G74" s="433"/>
      <c r="H74" s="434"/>
    </row>
    <row r="75" spans="1:10" x14ac:dyDescent="0.55000000000000004">
      <c r="A75" s="73"/>
      <c r="D75" s="287"/>
      <c r="E75" s="260"/>
      <c r="F75" s="90" t="e">
        <f t="shared" si="3"/>
        <v>#DIV/0!</v>
      </c>
      <c r="G75" s="433"/>
      <c r="H75" s="434"/>
    </row>
    <row r="76" spans="1:10" x14ac:dyDescent="0.55000000000000004">
      <c r="A76" s="73"/>
      <c r="D76" s="284"/>
      <c r="E76" s="261"/>
      <c r="F76" s="90" t="e">
        <f>E76/$E$80</f>
        <v>#DIV/0!</v>
      </c>
      <c r="G76" s="433"/>
      <c r="H76" s="434"/>
    </row>
    <row r="77" spans="1:10" x14ac:dyDescent="0.55000000000000004">
      <c r="A77" s="73"/>
      <c r="D77" s="284"/>
      <c r="E77" s="261"/>
      <c r="F77" s="90" t="e">
        <f>E77/E80</f>
        <v>#DIV/0!</v>
      </c>
      <c r="G77" s="433"/>
      <c r="H77" s="434"/>
    </row>
    <row r="78" spans="1:10" x14ac:dyDescent="0.55000000000000004">
      <c r="A78" s="73"/>
      <c r="D78" s="284"/>
      <c r="E78" s="261"/>
      <c r="F78" s="90" t="e">
        <f>E78/E80</f>
        <v>#DIV/0!</v>
      </c>
      <c r="G78" s="433"/>
      <c r="H78" s="434"/>
    </row>
    <row r="79" spans="1:10" x14ac:dyDescent="0.55000000000000004">
      <c r="A79" s="73"/>
      <c r="D79" s="285"/>
      <c r="E79" s="267"/>
      <c r="F79" s="90" t="e">
        <f>E79/E80</f>
        <v>#DIV/0!</v>
      </c>
      <c r="G79" s="437"/>
      <c r="H79" s="438"/>
    </row>
    <row r="80" spans="1:10" x14ac:dyDescent="0.55000000000000004">
      <c r="A80" s="73"/>
      <c r="C80" s="163"/>
      <c r="D80" s="163" t="s">
        <v>322</v>
      </c>
      <c r="E80" s="167">
        <f>SUM(E74:E79)</f>
        <v>0</v>
      </c>
      <c r="F80" s="91"/>
      <c r="G80" s="199" t="s">
        <v>472</v>
      </c>
      <c r="H80" s="297"/>
      <c r="J80" s="138"/>
    </row>
    <row r="81" spans="1:8" x14ac:dyDescent="0.55000000000000004">
      <c r="A81" s="73"/>
      <c r="C81" s="163"/>
      <c r="D81" s="163"/>
      <c r="E81" s="186"/>
      <c r="F81" s="91"/>
      <c r="G81" s="199" t="s">
        <v>471</v>
      </c>
      <c r="H81" s="298"/>
    </row>
    <row r="82" spans="1:8" x14ac:dyDescent="0.55000000000000004">
      <c r="A82" s="73"/>
      <c r="E82" s="91"/>
      <c r="F82" s="91"/>
      <c r="G82" s="91"/>
      <c r="H82" s="150"/>
    </row>
    <row r="83" spans="1:8" x14ac:dyDescent="0.55000000000000004">
      <c r="A83" s="73"/>
      <c r="B83" s="43" t="s">
        <v>459</v>
      </c>
      <c r="E83" s="91"/>
      <c r="F83" s="91"/>
      <c r="G83" s="91"/>
      <c r="H83" s="150"/>
    </row>
    <row r="84" spans="1:8" x14ac:dyDescent="0.55000000000000004">
      <c r="A84" s="73"/>
      <c r="C84" s="162" t="e">
        <f>IF(F54="Yes", "Complete Analysis", "N/A - Do Not Complete")</f>
        <v>#DIV/0!</v>
      </c>
      <c r="D84" s="284"/>
      <c r="E84" s="261"/>
      <c r="F84" s="90" t="e">
        <f>E84/E90</f>
        <v>#DIV/0!</v>
      </c>
      <c r="G84" s="433"/>
      <c r="H84" s="434"/>
    </row>
    <row r="85" spans="1:8" x14ac:dyDescent="0.55000000000000004">
      <c r="A85" s="73"/>
      <c r="D85" s="284"/>
      <c r="E85" s="261"/>
      <c r="F85" s="90" t="e">
        <f>E85/E90</f>
        <v>#DIV/0!</v>
      </c>
      <c r="G85" s="433"/>
      <c r="H85" s="434"/>
    </row>
    <row r="86" spans="1:8" x14ac:dyDescent="0.55000000000000004">
      <c r="A86" s="73"/>
      <c r="D86" s="284"/>
      <c r="E86" s="261"/>
      <c r="F86" s="90" t="e">
        <f>E86/E90</f>
        <v>#DIV/0!</v>
      </c>
      <c r="G86" s="433"/>
      <c r="H86" s="434"/>
    </row>
    <row r="87" spans="1:8" x14ac:dyDescent="0.55000000000000004">
      <c r="A87" s="73"/>
      <c r="D87" s="284"/>
      <c r="E87" s="261"/>
      <c r="F87" s="90" t="e">
        <f>E87/E90</f>
        <v>#DIV/0!</v>
      </c>
      <c r="G87" s="433"/>
      <c r="H87" s="434"/>
    </row>
    <row r="88" spans="1:8" x14ac:dyDescent="0.55000000000000004">
      <c r="A88" s="73"/>
      <c r="D88" s="284"/>
      <c r="E88" s="261"/>
      <c r="F88" s="90" t="e">
        <f>E88/E90</f>
        <v>#DIV/0!</v>
      </c>
      <c r="G88" s="433"/>
      <c r="H88" s="434"/>
    </row>
    <row r="89" spans="1:8" x14ac:dyDescent="0.55000000000000004">
      <c r="A89" s="73"/>
      <c r="D89" s="285"/>
      <c r="E89" s="267"/>
      <c r="F89" s="90" t="e">
        <f>E89/E90</f>
        <v>#DIV/0!</v>
      </c>
      <c r="G89" s="437"/>
      <c r="H89" s="438"/>
    </row>
    <row r="90" spans="1:8" x14ac:dyDescent="0.55000000000000004">
      <c r="A90" s="73"/>
      <c r="D90" s="163" t="s">
        <v>323</v>
      </c>
      <c r="E90" s="164">
        <f>SUM(E84:E89)</f>
        <v>0</v>
      </c>
      <c r="F90" s="91"/>
      <c r="G90" s="165" t="s">
        <v>305</v>
      </c>
      <c r="H90" s="289"/>
    </row>
    <row r="91" spans="1:8" x14ac:dyDescent="0.55000000000000004">
      <c r="A91" s="73"/>
      <c r="D91" s="163"/>
      <c r="E91" s="139"/>
      <c r="F91" s="91"/>
      <c r="G91" s="165"/>
      <c r="H91" s="205"/>
    </row>
    <row r="92" spans="1:8" x14ac:dyDescent="0.55000000000000004">
      <c r="A92" s="105"/>
      <c r="B92" s="43" t="s">
        <v>460</v>
      </c>
      <c r="E92" s="91"/>
      <c r="F92" s="91"/>
      <c r="G92" s="91"/>
      <c r="H92" s="150"/>
    </row>
    <row r="93" spans="1:8" x14ac:dyDescent="0.55000000000000004">
      <c r="A93" s="105"/>
      <c r="C93" s="162" t="e">
        <f>IF(G54="Yes", "Complete Analysis", "N/A - Do Not Complete")</f>
        <v>#DIV/0!</v>
      </c>
      <c r="D93" s="284"/>
      <c r="E93" s="261"/>
      <c r="F93" s="90" t="e">
        <f>E93/E99</f>
        <v>#DIV/0!</v>
      </c>
      <c r="G93" s="433"/>
      <c r="H93" s="434"/>
    </row>
    <row r="94" spans="1:8" x14ac:dyDescent="0.55000000000000004">
      <c r="A94" s="105"/>
      <c r="D94" s="284"/>
      <c r="E94" s="261"/>
      <c r="F94" s="90" t="e">
        <f>E94/E99</f>
        <v>#DIV/0!</v>
      </c>
      <c r="G94" s="433"/>
      <c r="H94" s="434"/>
    </row>
    <row r="95" spans="1:8" x14ac:dyDescent="0.55000000000000004">
      <c r="A95" s="105"/>
      <c r="D95" s="284"/>
      <c r="E95" s="261"/>
      <c r="F95" s="90" t="e">
        <f>E95/E99</f>
        <v>#DIV/0!</v>
      </c>
      <c r="G95" s="433"/>
      <c r="H95" s="434"/>
    </row>
    <row r="96" spans="1:8" x14ac:dyDescent="0.55000000000000004">
      <c r="A96" s="105"/>
      <c r="D96" s="284"/>
      <c r="E96" s="261"/>
      <c r="F96" s="90" t="e">
        <f>E96/E99</f>
        <v>#DIV/0!</v>
      </c>
      <c r="G96" s="433"/>
      <c r="H96" s="434"/>
    </row>
    <row r="97" spans="1:8" x14ac:dyDescent="0.55000000000000004">
      <c r="A97" s="105"/>
      <c r="D97" s="284"/>
      <c r="E97" s="261"/>
      <c r="F97" s="90" t="e">
        <f>E97/E99</f>
        <v>#DIV/0!</v>
      </c>
      <c r="G97" s="433"/>
      <c r="H97" s="434"/>
    </row>
    <row r="98" spans="1:8" x14ac:dyDescent="0.55000000000000004">
      <c r="A98" s="105"/>
      <c r="D98" s="285"/>
      <c r="E98" s="267"/>
      <c r="F98" s="90" t="e">
        <f>E98/E99</f>
        <v>#DIV/0!</v>
      </c>
      <c r="G98" s="437"/>
      <c r="H98" s="438"/>
    </row>
    <row r="99" spans="1:8" x14ac:dyDescent="0.55000000000000004">
      <c r="A99" s="105"/>
      <c r="D99" s="163" t="s">
        <v>324</v>
      </c>
      <c r="E99" s="164">
        <f>SUM(E93:E98)</f>
        <v>0</v>
      </c>
      <c r="F99" s="91"/>
      <c r="G99" s="165" t="s">
        <v>305</v>
      </c>
      <c r="H99" s="289"/>
    </row>
    <row r="100" spans="1:8" x14ac:dyDescent="0.55000000000000004">
      <c r="A100" s="105"/>
      <c r="E100" s="91"/>
      <c r="F100" s="91"/>
      <c r="G100" s="91"/>
      <c r="H100" s="150"/>
    </row>
    <row r="101" spans="1:8" x14ac:dyDescent="0.55000000000000004">
      <c r="A101" s="105"/>
      <c r="B101" s="43" t="s">
        <v>321</v>
      </c>
      <c r="E101" s="91"/>
      <c r="F101" s="91"/>
      <c r="G101" s="91"/>
      <c r="H101" s="150"/>
    </row>
    <row r="102" spans="1:8" x14ac:dyDescent="0.55000000000000004">
      <c r="A102" s="105"/>
      <c r="C102" s="162" t="e">
        <f>IF(H54="Yes", "Complete Analysis", "N/A - Do Not Complete")</f>
        <v>#DIV/0!</v>
      </c>
      <c r="D102" s="284"/>
      <c r="E102" s="261"/>
      <c r="F102" s="90" t="e">
        <f>E102/E108</f>
        <v>#DIV/0!</v>
      </c>
      <c r="G102" s="433"/>
      <c r="H102" s="434"/>
    </row>
    <row r="103" spans="1:8" x14ac:dyDescent="0.55000000000000004">
      <c r="A103" s="105"/>
      <c r="C103" s="162"/>
      <c r="D103" s="284"/>
      <c r="E103" s="261"/>
      <c r="F103" s="90" t="e">
        <f>E103/E108</f>
        <v>#DIV/0!</v>
      </c>
      <c r="G103" s="433"/>
      <c r="H103" s="434"/>
    </row>
    <row r="104" spans="1:8" x14ac:dyDescent="0.55000000000000004">
      <c r="A104" s="105"/>
      <c r="C104" s="162"/>
      <c r="D104" s="284"/>
      <c r="E104" s="261"/>
      <c r="F104" s="90" t="e">
        <f>E104/E108</f>
        <v>#DIV/0!</v>
      </c>
      <c r="G104" s="433"/>
      <c r="H104" s="434"/>
    </row>
    <row r="105" spans="1:8" x14ac:dyDescent="0.55000000000000004">
      <c r="A105" s="105"/>
      <c r="C105" s="162"/>
      <c r="D105" s="284"/>
      <c r="E105" s="261"/>
      <c r="F105" s="90" t="e">
        <f>E105/E108</f>
        <v>#DIV/0!</v>
      </c>
      <c r="G105" s="433"/>
      <c r="H105" s="434"/>
    </row>
    <row r="106" spans="1:8" x14ac:dyDescent="0.55000000000000004">
      <c r="A106" s="105"/>
      <c r="C106" s="162"/>
      <c r="D106" s="284"/>
      <c r="E106" s="261"/>
      <c r="F106" s="90" t="e">
        <f>E106/E108</f>
        <v>#DIV/0!</v>
      </c>
      <c r="G106" s="433"/>
      <c r="H106" s="434"/>
    </row>
    <row r="107" spans="1:8" x14ac:dyDescent="0.55000000000000004">
      <c r="A107" s="105"/>
      <c r="C107" s="162"/>
      <c r="D107" s="285"/>
      <c r="E107" s="267"/>
      <c r="F107" s="90" t="e">
        <f>E107/E108</f>
        <v>#DIV/0!</v>
      </c>
      <c r="G107" s="437"/>
      <c r="H107" s="438"/>
    </row>
    <row r="108" spans="1:8" x14ac:dyDescent="0.55000000000000004">
      <c r="A108" s="105"/>
      <c r="C108" s="162"/>
      <c r="D108" s="163" t="s">
        <v>325</v>
      </c>
      <c r="E108" s="164">
        <f>SUM(E102:E107)</f>
        <v>0</v>
      </c>
      <c r="F108" s="90"/>
      <c r="G108" s="165" t="s">
        <v>305</v>
      </c>
      <c r="H108" s="289"/>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396" t="s">
        <v>434</v>
      </c>
      <c r="B111" s="397"/>
      <c r="C111" s="397"/>
      <c r="D111" s="397"/>
      <c r="E111" s="397"/>
      <c r="F111" s="397"/>
      <c r="G111" s="397"/>
      <c r="H111" s="398"/>
    </row>
    <row r="112" spans="1:8" ht="15" customHeight="1" x14ac:dyDescent="0.55000000000000004">
      <c r="A112" s="73" t="s">
        <v>134</v>
      </c>
      <c r="B112" s="74" t="s">
        <v>369</v>
      </c>
      <c r="C112" s="74"/>
      <c r="D112" s="74"/>
      <c r="E112" s="74"/>
      <c r="F112" s="74"/>
      <c r="G112" s="74"/>
      <c r="H112" s="206"/>
    </row>
    <row r="113" spans="1:8" x14ac:dyDescent="0.55000000000000004">
      <c r="A113" s="105"/>
      <c r="H113" s="75"/>
    </row>
    <row r="114" spans="1:8" x14ac:dyDescent="0.55000000000000004">
      <c r="A114" s="73"/>
      <c r="B114" s="49" t="s">
        <v>413</v>
      </c>
      <c r="C114" s="77"/>
      <c r="D114" s="77"/>
      <c r="E114" s="469"/>
      <c r="F114" s="469"/>
      <c r="G114" s="469"/>
      <c r="H114" s="470"/>
    </row>
    <row r="115" spans="1:8" x14ac:dyDescent="0.55000000000000004">
      <c r="A115" s="73"/>
      <c r="C115" s="77"/>
      <c r="D115" s="77"/>
      <c r="E115" s="77"/>
      <c r="F115" s="77"/>
      <c r="G115" s="77"/>
      <c r="H115" s="78"/>
    </row>
    <row r="116" spans="1:8" x14ac:dyDescent="0.55000000000000004">
      <c r="A116" s="105"/>
      <c r="E116" s="426" t="s">
        <v>290</v>
      </c>
      <c r="F116" s="426"/>
      <c r="G116" s="426"/>
      <c r="H116" s="427"/>
    </row>
    <row r="117" spans="1:8" x14ac:dyDescent="0.55000000000000004">
      <c r="A117" s="105"/>
      <c r="E117" s="79" t="s">
        <v>138</v>
      </c>
      <c r="F117" s="79" t="s">
        <v>138</v>
      </c>
      <c r="G117" s="79" t="s">
        <v>138</v>
      </c>
      <c r="H117" s="80" t="s">
        <v>138</v>
      </c>
    </row>
    <row r="118" spans="1:8" x14ac:dyDescent="0.55000000000000004">
      <c r="A118" s="105"/>
      <c r="E118" s="79" t="s">
        <v>257</v>
      </c>
      <c r="F118" s="79" t="s">
        <v>440</v>
      </c>
      <c r="G118" s="79" t="s">
        <v>440</v>
      </c>
      <c r="H118" s="80" t="s">
        <v>314</v>
      </c>
    </row>
    <row r="119" spans="1:8" x14ac:dyDescent="0.55000000000000004">
      <c r="A119" s="105"/>
      <c r="B119" s="81" t="s">
        <v>201</v>
      </c>
      <c r="C119" s="82"/>
      <c r="D119" s="83"/>
      <c r="E119" s="82" t="s">
        <v>195</v>
      </c>
      <c r="F119" s="82" t="s">
        <v>442</v>
      </c>
      <c r="G119" s="82" t="s">
        <v>441</v>
      </c>
      <c r="H119" s="134" t="s">
        <v>315</v>
      </c>
    </row>
    <row r="120" spans="1:8" ht="22" customHeight="1" x14ac:dyDescent="0.55000000000000004">
      <c r="A120" s="105"/>
      <c r="B120" s="87" t="s">
        <v>287</v>
      </c>
      <c r="C120" s="79"/>
      <c r="D120" s="79"/>
      <c r="E120" s="79"/>
      <c r="F120" s="79"/>
      <c r="G120" s="79"/>
      <c r="H120" s="80"/>
    </row>
    <row r="121" spans="1:8" x14ac:dyDescent="0.55000000000000004">
      <c r="A121" s="105"/>
      <c r="B121" s="415"/>
      <c r="C121" s="415"/>
      <c r="D121" s="415"/>
      <c r="E121" s="283"/>
      <c r="F121" s="271"/>
      <c r="G121" s="280"/>
      <c r="H121" s="272"/>
    </row>
    <row r="122" spans="1:8" x14ac:dyDescent="0.55000000000000004">
      <c r="A122" s="105"/>
      <c r="B122" s="409"/>
      <c r="C122" s="409"/>
      <c r="D122" s="409"/>
      <c r="E122" s="283"/>
      <c r="F122" s="271"/>
      <c r="G122" s="280"/>
      <c r="H122" s="272"/>
    </row>
    <row r="123" spans="1:8" x14ac:dyDescent="0.55000000000000004">
      <c r="A123" s="105"/>
      <c r="B123" s="409"/>
      <c r="C123" s="409"/>
      <c r="D123" s="409"/>
      <c r="E123" s="283"/>
      <c r="F123" s="271"/>
      <c r="G123" s="280"/>
      <c r="H123" s="272"/>
    </row>
    <row r="124" spans="1:8" x14ac:dyDescent="0.55000000000000004">
      <c r="A124" s="105"/>
      <c r="B124" s="409"/>
      <c r="C124" s="409"/>
      <c r="D124" s="409"/>
      <c r="E124" s="271"/>
      <c r="F124" s="271"/>
      <c r="G124" s="280"/>
      <c r="H124" s="272"/>
    </row>
    <row r="125" spans="1:8" x14ac:dyDescent="0.55000000000000004">
      <c r="A125" s="105"/>
      <c r="B125" s="409"/>
      <c r="C125" s="409"/>
      <c r="D125" s="409"/>
      <c r="E125" s="271"/>
      <c r="F125" s="271"/>
      <c r="G125" s="280"/>
      <c r="H125" s="272"/>
    </row>
    <row r="126" spans="1:8" x14ac:dyDescent="0.55000000000000004">
      <c r="A126" s="105"/>
      <c r="B126" s="409"/>
      <c r="C126" s="409"/>
      <c r="D126" s="409"/>
      <c r="E126" s="271"/>
      <c r="F126" s="271"/>
      <c r="G126" s="280"/>
      <c r="H126" s="272"/>
    </row>
    <row r="127" spans="1:8" x14ac:dyDescent="0.55000000000000004">
      <c r="A127" s="105"/>
      <c r="B127" s="417"/>
      <c r="C127" s="432"/>
      <c r="D127" s="418"/>
      <c r="E127" s="271"/>
      <c r="F127" s="271"/>
      <c r="G127" s="280"/>
      <c r="H127" s="272"/>
    </row>
    <row r="128" spans="1:8" x14ac:dyDescent="0.55000000000000004">
      <c r="A128" s="105"/>
      <c r="B128" s="417"/>
      <c r="C128" s="432"/>
      <c r="D128" s="418"/>
      <c r="E128" s="271"/>
      <c r="F128" s="271"/>
      <c r="G128" s="280"/>
      <c r="H128" s="272"/>
    </row>
    <row r="129" spans="1:8" x14ac:dyDescent="0.55000000000000004">
      <c r="A129" s="105"/>
      <c r="B129" s="417"/>
      <c r="C129" s="432"/>
      <c r="D129" s="418"/>
      <c r="E129" s="271"/>
      <c r="F129" s="271"/>
      <c r="G129" s="280"/>
      <c r="H129" s="272"/>
    </row>
    <row r="130" spans="1:8" x14ac:dyDescent="0.55000000000000004">
      <c r="A130" s="105"/>
      <c r="B130" s="417"/>
      <c r="C130" s="432"/>
      <c r="D130" s="418"/>
      <c r="E130" s="271"/>
      <c r="F130" s="271"/>
      <c r="G130" s="280"/>
      <c r="H130" s="272"/>
    </row>
    <row r="131" spans="1:8" x14ac:dyDescent="0.55000000000000004">
      <c r="A131" s="105"/>
      <c r="B131" s="472" t="s">
        <v>153</v>
      </c>
      <c r="C131" s="473"/>
      <c r="D131" s="474"/>
      <c r="E131" s="271"/>
      <c r="F131" s="271"/>
      <c r="G131" s="280"/>
      <c r="H131" s="272"/>
    </row>
    <row r="132" spans="1:8" x14ac:dyDescent="0.55000000000000004">
      <c r="A132" s="105"/>
      <c r="B132" s="409"/>
      <c r="C132" s="409"/>
      <c r="D132" s="409"/>
      <c r="E132" s="271"/>
      <c r="F132" s="271"/>
      <c r="G132" s="280"/>
      <c r="H132" s="272"/>
    </row>
    <row r="133" spans="1:8" ht="22" customHeight="1" x14ac:dyDescent="0.55000000000000004">
      <c r="A133" s="105"/>
      <c r="B133" s="87" t="s">
        <v>288</v>
      </c>
      <c r="C133" s="112"/>
      <c r="D133" s="139"/>
      <c r="E133" s="139"/>
      <c r="F133" s="139"/>
      <c r="G133" s="140"/>
      <c r="H133" s="141"/>
    </row>
    <row r="134" spans="1:8" x14ac:dyDescent="0.55000000000000004">
      <c r="A134" s="105"/>
      <c r="B134" s="409"/>
      <c r="C134" s="409"/>
      <c r="D134" s="409"/>
      <c r="E134" s="271"/>
      <c r="F134" s="271"/>
      <c r="G134" s="271"/>
      <c r="H134" s="272"/>
    </row>
    <row r="135" spans="1:8" x14ac:dyDescent="0.55000000000000004">
      <c r="A135" s="105"/>
      <c r="B135" s="420"/>
      <c r="C135" s="475"/>
      <c r="D135" s="421"/>
      <c r="E135" s="271"/>
      <c r="F135" s="271"/>
      <c r="G135" s="271"/>
      <c r="H135" s="272"/>
    </row>
    <row r="136" spans="1:8" x14ac:dyDescent="0.55000000000000004">
      <c r="A136" s="105"/>
      <c r="B136" s="420"/>
      <c r="C136" s="475"/>
      <c r="D136" s="421"/>
      <c r="E136" s="271"/>
      <c r="F136" s="271"/>
      <c r="G136" s="271"/>
      <c r="H136" s="272"/>
    </row>
    <row r="137" spans="1:8" x14ac:dyDescent="0.55000000000000004">
      <c r="A137" s="105"/>
      <c r="B137" s="420"/>
      <c r="C137" s="475"/>
      <c r="D137" s="421"/>
      <c r="E137" s="271"/>
      <c r="F137" s="271"/>
      <c r="G137" s="271"/>
      <c r="H137" s="272"/>
    </row>
    <row r="138" spans="1:8" x14ac:dyDescent="0.55000000000000004">
      <c r="A138" s="105"/>
      <c r="B138" s="420"/>
      <c r="C138" s="475"/>
      <c r="D138" s="421"/>
      <c r="E138" s="271"/>
      <c r="F138" s="271"/>
      <c r="G138" s="271"/>
      <c r="H138" s="272"/>
    </row>
    <row r="139" spans="1:8" x14ac:dyDescent="0.55000000000000004">
      <c r="A139" s="105"/>
      <c r="B139" s="420"/>
      <c r="C139" s="475"/>
      <c r="D139" s="421"/>
      <c r="E139" s="271"/>
      <c r="F139" s="271"/>
      <c r="G139" s="271"/>
      <c r="H139" s="272"/>
    </row>
    <row r="140" spans="1:8" x14ac:dyDescent="0.55000000000000004">
      <c r="A140" s="105"/>
      <c r="B140" s="420"/>
      <c r="C140" s="475"/>
      <c r="D140" s="421"/>
      <c r="E140" s="271"/>
      <c r="F140" s="271"/>
      <c r="G140" s="271"/>
      <c r="H140" s="272"/>
    </row>
    <row r="141" spans="1:8" x14ac:dyDescent="0.55000000000000004">
      <c r="A141" s="105"/>
      <c r="B141" s="420"/>
      <c r="C141" s="475"/>
      <c r="D141" s="421"/>
      <c r="E141" s="271"/>
      <c r="F141" s="271"/>
      <c r="G141" s="271"/>
      <c r="H141" s="272"/>
    </row>
    <row r="142" spans="1:8" x14ac:dyDescent="0.55000000000000004">
      <c r="A142" s="105"/>
      <c r="B142" s="420"/>
      <c r="C142" s="475"/>
      <c r="D142" s="421"/>
      <c r="E142" s="271"/>
      <c r="F142" s="271"/>
      <c r="G142" s="271"/>
      <c r="H142" s="272"/>
    </row>
    <row r="143" spans="1:8" x14ac:dyDescent="0.55000000000000004">
      <c r="A143" s="105"/>
      <c r="B143" s="420"/>
      <c r="C143" s="475"/>
      <c r="D143" s="421"/>
      <c r="E143" s="271"/>
      <c r="F143" s="271"/>
      <c r="G143" s="271"/>
      <c r="H143" s="272"/>
    </row>
    <row r="144" spans="1:8" x14ac:dyDescent="0.55000000000000004">
      <c r="A144" s="105"/>
      <c r="B144" s="472" t="s">
        <v>153</v>
      </c>
      <c r="C144" s="473"/>
      <c r="D144" s="474"/>
      <c r="E144" s="271"/>
      <c r="F144" s="271"/>
      <c r="G144" s="271"/>
      <c r="H144" s="272"/>
    </row>
    <row r="145" spans="1:15" x14ac:dyDescent="0.55000000000000004">
      <c r="A145" s="105"/>
      <c r="B145" s="409"/>
      <c r="C145" s="409"/>
      <c r="D145" s="409"/>
      <c r="E145" s="271"/>
      <c r="F145" s="271"/>
      <c r="G145" s="271"/>
      <c r="H145" s="272"/>
    </row>
    <row r="146" spans="1:15" x14ac:dyDescent="0.55000000000000004">
      <c r="A146" s="105"/>
      <c r="B146" s="118"/>
      <c r="C146" s="118"/>
      <c r="D146" s="118"/>
      <c r="E146" s="119"/>
      <c r="F146" s="119"/>
      <c r="G146" s="119"/>
      <c r="H146" s="172"/>
    </row>
    <row r="147" spans="1:15" x14ac:dyDescent="0.55000000000000004">
      <c r="A147" s="73" t="s">
        <v>135</v>
      </c>
      <c r="B147" s="117" t="s">
        <v>336</v>
      </c>
      <c r="C147" s="118"/>
      <c r="D147" s="118"/>
      <c r="E147" s="119"/>
      <c r="F147" s="119"/>
      <c r="G147" s="119"/>
      <c r="H147" s="172"/>
      <c r="J147" s="138"/>
    </row>
    <row r="148" spans="1:15" x14ac:dyDescent="0.55000000000000004">
      <c r="A148" s="105"/>
      <c r="B148" s="407"/>
      <c r="C148" s="407"/>
      <c r="D148" s="407"/>
      <c r="E148" s="407"/>
      <c r="F148" s="407"/>
      <c r="G148" s="407"/>
      <c r="H148" s="408"/>
      <c r="I148" s="216"/>
      <c r="J148" s="217"/>
      <c r="K148" s="217"/>
      <c r="L148" s="217"/>
      <c r="M148" s="217"/>
      <c r="N148" s="217"/>
      <c r="O148" s="217"/>
    </row>
    <row r="149" spans="1:15" ht="70.900000000000006" customHeight="1" x14ac:dyDescent="0.55000000000000004">
      <c r="A149" s="105"/>
      <c r="B149" s="407"/>
      <c r="C149" s="407"/>
      <c r="D149" s="407"/>
      <c r="E149" s="407"/>
      <c r="F149" s="407"/>
      <c r="G149" s="407"/>
      <c r="H149" s="408"/>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70" priority="1">
      <formula>AND($F$11="no",$F$13="no",$F$15="no",$F$17="no")</formula>
    </cfRule>
  </conditionalFormatting>
  <conditionalFormatting sqref="E39:E43 E45:E50 E52:E55 B73:H81 E121:E132 E134:E145">
    <cfRule type="expression" dxfId="69" priority="3">
      <formula>$F$11="no"</formula>
    </cfRule>
  </conditionalFormatting>
  <conditionalFormatting sqref="F39:F43 F45:F50 F52:F55 B83:H90 F121:F132 F134:F145">
    <cfRule type="expression" dxfId="68" priority="5">
      <formula>$F$13="no"</formula>
    </cfRule>
  </conditionalFormatting>
  <conditionalFormatting sqref="G39:G43 G45:G50 G52:G55 B92:H99 G121:G132 G134:G145">
    <cfRule type="expression" dxfId="67" priority="6">
      <formula>$F$15="no"</formula>
    </cfRule>
  </conditionalFormatting>
  <conditionalFormatting sqref="H39:H43 H45:H50 H52:H55 B101:H108 H121:H132 H134:H145">
    <cfRule type="expression" dxfId="66"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15625" style="43" customWidth="1"/>
    <col min="16" max="16384" width="9.1562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A4" s="49"/>
      <c r="B4" s="49"/>
      <c r="C4" s="50"/>
      <c r="D4" s="77"/>
    </row>
    <row r="5" spans="1:15" x14ac:dyDescent="0.55000000000000004">
      <c r="A5" s="49" t="s">
        <v>0</v>
      </c>
      <c r="B5" s="50" t="str">
        <f>'Cover and Instructions'!D4</f>
        <v>Peach State Health Plan</v>
      </c>
      <c r="C5" s="43" t="s">
        <v>216</v>
      </c>
    </row>
    <row r="6" spans="1:15" x14ac:dyDescent="0.55000000000000004">
      <c r="A6" s="49" t="s">
        <v>513</v>
      </c>
      <c r="B6" s="50" t="str">
        <f>'Cover and Instructions'!D5</f>
        <v>Title XXI</v>
      </c>
    </row>
    <row r="7" spans="1:15" x14ac:dyDescent="0.55000000000000004">
      <c r="A7" s="49" t="s">
        <v>204</v>
      </c>
      <c r="B7" s="49" t="s">
        <v>205</v>
      </c>
      <c r="C7" s="50"/>
      <c r="D7" s="77"/>
    </row>
    <row r="8" spans="1:15" ht="14.7" thickBot="1" x14ac:dyDescent="0.6">
      <c r="A8" s="49"/>
      <c r="B8" s="49"/>
      <c r="C8" s="50"/>
      <c r="D8" s="219"/>
    </row>
    <row r="9" spans="1:15" ht="34.15" customHeight="1" thickBot="1" x14ac:dyDescent="0.6">
      <c r="A9" s="482" t="s">
        <v>280</v>
      </c>
      <c r="B9" s="483"/>
      <c r="C9" s="490" t="s">
        <v>228</v>
      </c>
      <c r="D9" s="498" t="s">
        <v>407</v>
      </c>
      <c r="E9" s="496" t="s">
        <v>343</v>
      </c>
      <c r="F9" s="497"/>
      <c r="G9" s="496" t="s">
        <v>344</v>
      </c>
      <c r="H9" s="497"/>
      <c r="I9" s="496" t="s">
        <v>345</v>
      </c>
      <c r="J9" s="497"/>
      <c r="K9" s="496" t="s">
        <v>443</v>
      </c>
      <c r="L9" s="497"/>
      <c r="M9" s="493" t="s">
        <v>184</v>
      </c>
      <c r="N9" s="493" t="s">
        <v>502</v>
      </c>
      <c r="O9" s="493" t="s">
        <v>446</v>
      </c>
    </row>
    <row r="10" spans="1:15" x14ac:dyDescent="0.55000000000000004">
      <c r="A10" s="484"/>
      <c r="B10" s="485"/>
      <c r="C10" s="491"/>
      <c r="D10" s="499"/>
      <c r="E10" s="488" t="s">
        <v>211</v>
      </c>
      <c r="F10" s="489"/>
      <c r="G10" s="488" t="s">
        <v>211</v>
      </c>
      <c r="H10" s="489"/>
      <c r="I10" s="488" t="s">
        <v>211</v>
      </c>
      <c r="J10" s="489"/>
      <c r="K10" s="488" t="s">
        <v>211</v>
      </c>
      <c r="L10" s="489"/>
      <c r="M10" s="494"/>
      <c r="N10" s="494"/>
      <c r="O10" s="494"/>
    </row>
    <row r="11" spans="1:15" ht="47.1" customHeight="1" thickBot="1" x14ac:dyDescent="0.6">
      <c r="A11" s="486"/>
      <c r="B11" s="487"/>
      <c r="C11" s="492"/>
      <c r="D11" s="500"/>
      <c r="E11" s="220" t="s">
        <v>202</v>
      </c>
      <c r="F11" s="221" t="s">
        <v>203</v>
      </c>
      <c r="G11" s="220" t="s">
        <v>202</v>
      </c>
      <c r="H11" s="221" t="s">
        <v>203</v>
      </c>
      <c r="I11" s="220" t="s">
        <v>202</v>
      </c>
      <c r="J11" s="221" t="s">
        <v>203</v>
      </c>
      <c r="K11" s="220" t="s">
        <v>202</v>
      </c>
      <c r="L11" s="221" t="s">
        <v>203</v>
      </c>
      <c r="M11" s="495"/>
      <c r="N11" s="495"/>
      <c r="O11" s="495"/>
    </row>
    <row r="12" spans="1:15" ht="189" customHeight="1" x14ac:dyDescent="0.55000000000000004">
      <c r="A12" s="476" t="s">
        <v>447</v>
      </c>
      <c r="B12" s="477"/>
      <c r="C12" s="222" t="s">
        <v>225</v>
      </c>
      <c r="D12" s="223" t="s">
        <v>371</v>
      </c>
      <c r="E12" s="321" t="s">
        <v>572</v>
      </c>
      <c r="F12" s="322" t="s">
        <v>573</v>
      </c>
      <c r="G12" s="323" t="s">
        <v>574</v>
      </c>
      <c r="H12" s="324" t="s">
        <v>573</v>
      </c>
      <c r="I12" s="321" t="s">
        <v>575</v>
      </c>
      <c r="J12" s="322" t="s">
        <v>575</v>
      </c>
      <c r="K12" s="323" t="s">
        <v>609</v>
      </c>
      <c r="L12" s="324" t="s">
        <v>573</v>
      </c>
      <c r="M12" s="316" t="s">
        <v>709</v>
      </c>
      <c r="N12" s="367" t="s">
        <v>710</v>
      </c>
      <c r="O12" s="316" t="s">
        <v>711</v>
      </c>
    </row>
    <row r="13" spans="1:15" ht="189" customHeight="1" x14ac:dyDescent="0.55000000000000004">
      <c r="A13" s="478"/>
      <c r="B13" s="479"/>
      <c r="C13" s="224" t="s">
        <v>217</v>
      </c>
      <c r="D13" s="225" t="s">
        <v>372</v>
      </c>
      <c r="E13" s="304"/>
      <c r="F13" s="305"/>
      <c r="G13" s="306"/>
      <c r="H13" s="307"/>
      <c r="I13" s="304"/>
      <c r="J13" s="305"/>
      <c r="K13" s="304"/>
      <c r="L13" s="305"/>
      <c r="M13" s="308"/>
      <c r="N13" s="309"/>
      <c r="O13" s="308"/>
    </row>
    <row r="14" spans="1:15" ht="189" customHeight="1" x14ac:dyDescent="0.55000000000000004">
      <c r="A14" s="478"/>
      <c r="B14" s="479"/>
      <c r="C14" s="224" t="s">
        <v>218</v>
      </c>
      <c r="D14" s="225" t="s">
        <v>371</v>
      </c>
      <c r="E14" s="304" t="s">
        <v>610</v>
      </c>
      <c r="F14" s="305" t="s">
        <v>712</v>
      </c>
      <c r="G14" s="306" t="s">
        <v>713</v>
      </c>
      <c r="H14" s="307" t="s">
        <v>612</v>
      </c>
      <c r="I14" s="304" t="s">
        <v>575</v>
      </c>
      <c r="J14" s="305" t="s">
        <v>575</v>
      </c>
      <c r="K14" s="306" t="s">
        <v>575</v>
      </c>
      <c r="L14" s="307" t="s">
        <v>575</v>
      </c>
      <c r="M14" s="308" t="s">
        <v>714</v>
      </c>
      <c r="N14" s="309" t="s">
        <v>715</v>
      </c>
      <c r="O14" s="308" t="s">
        <v>576</v>
      </c>
    </row>
    <row r="15" spans="1:15" ht="189" customHeight="1" x14ac:dyDescent="0.55000000000000004">
      <c r="A15" s="478"/>
      <c r="B15" s="479"/>
      <c r="C15" s="224" t="s">
        <v>219</v>
      </c>
      <c r="D15" s="225" t="s">
        <v>372</v>
      </c>
      <c r="E15" s="304"/>
      <c r="F15" s="305"/>
      <c r="G15" s="306"/>
      <c r="H15" s="307"/>
      <c r="I15" s="304"/>
      <c r="J15" s="305"/>
      <c r="K15" s="304"/>
      <c r="L15" s="305"/>
      <c r="M15" s="308"/>
      <c r="N15" s="309"/>
      <c r="O15" s="308"/>
    </row>
    <row r="16" spans="1:15" ht="189" customHeight="1" x14ac:dyDescent="0.55000000000000004">
      <c r="A16" s="478"/>
      <c r="B16" s="479"/>
      <c r="C16" s="224" t="s">
        <v>220</v>
      </c>
      <c r="D16" s="225" t="s">
        <v>371</v>
      </c>
      <c r="E16" s="304" t="s">
        <v>577</v>
      </c>
      <c r="F16" s="305" t="s">
        <v>573</v>
      </c>
      <c r="G16" s="306" t="s">
        <v>578</v>
      </c>
      <c r="H16" s="307" t="s">
        <v>716</v>
      </c>
      <c r="I16" s="304" t="s">
        <v>575</v>
      </c>
      <c r="J16" s="305" t="s">
        <v>575</v>
      </c>
      <c r="K16" s="306" t="s">
        <v>575</v>
      </c>
      <c r="L16" s="307" t="s">
        <v>575</v>
      </c>
      <c r="M16" s="308" t="s">
        <v>717</v>
      </c>
      <c r="N16" s="309" t="s">
        <v>579</v>
      </c>
      <c r="O16" s="308" t="s">
        <v>576</v>
      </c>
    </row>
    <row r="17" spans="1:15" ht="189" customHeight="1" x14ac:dyDescent="0.55000000000000004">
      <c r="A17" s="478"/>
      <c r="B17" s="479"/>
      <c r="C17" s="224" t="s">
        <v>221</v>
      </c>
      <c r="D17" s="225" t="s">
        <v>371</v>
      </c>
      <c r="E17" s="304" t="s">
        <v>575</v>
      </c>
      <c r="F17" s="305" t="s">
        <v>575</v>
      </c>
      <c r="G17" s="306" t="s">
        <v>580</v>
      </c>
      <c r="H17" s="307" t="s">
        <v>581</v>
      </c>
      <c r="I17" s="304" t="s">
        <v>575</v>
      </c>
      <c r="J17" s="305" t="s">
        <v>575</v>
      </c>
      <c r="K17" s="306" t="s">
        <v>611</v>
      </c>
      <c r="L17" s="307" t="s">
        <v>573</v>
      </c>
      <c r="M17" s="308" t="s">
        <v>718</v>
      </c>
      <c r="N17" s="309" t="s">
        <v>719</v>
      </c>
      <c r="O17" s="308" t="s">
        <v>576</v>
      </c>
    </row>
    <row r="18" spans="1:15" ht="189" customHeight="1" x14ac:dyDescent="0.55000000000000004">
      <c r="A18" s="478"/>
      <c r="B18" s="479"/>
      <c r="C18" s="224" t="s">
        <v>222</v>
      </c>
      <c r="D18" s="225" t="s">
        <v>372</v>
      </c>
      <c r="E18" s="304"/>
      <c r="F18" s="305"/>
      <c r="G18" s="306"/>
      <c r="H18" s="307"/>
      <c r="I18" s="304"/>
      <c r="J18" s="305"/>
      <c r="K18" s="305"/>
      <c r="L18" s="305"/>
      <c r="M18" s="308"/>
      <c r="N18" s="309"/>
      <c r="O18" s="308"/>
    </row>
    <row r="19" spans="1:15" ht="189" customHeight="1" x14ac:dyDescent="0.55000000000000004">
      <c r="A19" s="478"/>
      <c r="B19" s="479"/>
      <c r="C19" s="224" t="s">
        <v>223</v>
      </c>
      <c r="D19" s="225" t="s">
        <v>372</v>
      </c>
      <c r="E19" s="304"/>
      <c r="F19" s="305"/>
      <c r="G19" s="306"/>
      <c r="H19" s="307"/>
      <c r="I19" s="304"/>
      <c r="J19" s="305"/>
      <c r="K19" s="305"/>
      <c r="L19" s="305"/>
      <c r="M19" s="308"/>
      <c r="N19" s="309"/>
      <c r="O19" s="308"/>
    </row>
    <row r="20" spans="1:15" ht="189" customHeight="1" thickBot="1" x14ac:dyDescent="0.6">
      <c r="A20" s="480"/>
      <c r="B20" s="481"/>
      <c r="C20" s="226" t="s">
        <v>224</v>
      </c>
      <c r="D20" s="227" t="s">
        <v>372</v>
      </c>
      <c r="E20" s="310"/>
      <c r="F20" s="311"/>
      <c r="G20" s="312"/>
      <c r="H20" s="313"/>
      <c r="I20" s="310"/>
      <c r="J20" s="311"/>
      <c r="K20" s="311"/>
      <c r="L20" s="311"/>
      <c r="M20" s="314"/>
      <c r="N20" s="315"/>
      <c r="O20" s="314"/>
    </row>
  </sheetData>
  <sheetProtection algorithmName="SHA-512" hashValue="e0KDy8eVyOJCvvPgJUuQQoCFecc6NBfTYTgi7uCd4DrJQbok7lFv13iD99N4J1MZwP6n/AYnXU36HU/l98G/Qg==" saltValue="Y3G0YsMSO2+H2kwQJB8qyg==" spinCount="100000" sheet="1" objects="1" scenarios="1" formatCells="0" formatColumns="0" formatRows="0" selectLockedCells="1"/>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5" priority="5">
      <formula>$D$12="no"</formula>
    </cfRule>
  </conditionalFormatting>
  <conditionalFormatting sqref="E13:O13">
    <cfRule type="expression" dxfId="64" priority="16">
      <formula>$D$13="no"</formula>
    </cfRule>
  </conditionalFormatting>
  <conditionalFormatting sqref="E14:O14">
    <cfRule type="expression" dxfId="63" priority="4">
      <formula>$D$14="no"</formula>
    </cfRule>
  </conditionalFormatting>
  <conditionalFormatting sqref="E15:O15">
    <cfRule type="expression" dxfId="62" priority="14">
      <formula>$D$15="no"</formula>
    </cfRule>
  </conditionalFormatting>
  <conditionalFormatting sqref="E16:O16">
    <cfRule type="expression" dxfId="61" priority="2">
      <formula>$D$16="no"</formula>
    </cfRule>
  </conditionalFormatting>
  <conditionalFormatting sqref="E17:O17">
    <cfRule type="expression" dxfId="60" priority="1">
      <formula>$D$17="no"</formula>
    </cfRule>
  </conditionalFormatting>
  <conditionalFormatting sqref="E18:O18">
    <cfRule type="expression" dxfId="59" priority="12">
      <formula>$D$18="no"</formula>
    </cfRule>
  </conditionalFormatting>
  <conditionalFormatting sqref="E19:O19">
    <cfRule type="expression" dxfId="58" priority="11">
      <formula>$D$19="no"</formula>
    </cfRule>
  </conditionalFormatting>
  <conditionalFormatting sqref="E20:O20">
    <cfRule type="expression" dxfId="57" priority="10">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210</v>
      </c>
      <c r="B7" s="49" t="s">
        <v>209</v>
      </c>
      <c r="D7" s="77"/>
    </row>
    <row r="8" spans="1:15" ht="14.7" thickBot="1" x14ac:dyDescent="0.6">
      <c r="D8" s="77"/>
    </row>
    <row r="9" spans="1:15" ht="44.25" customHeight="1" thickBot="1" x14ac:dyDescent="0.6">
      <c r="A9" s="482" t="s">
        <v>280</v>
      </c>
      <c r="B9" s="483"/>
      <c r="C9" s="490" t="s">
        <v>251</v>
      </c>
      <c r="D9" s="498" t="s">
        <v>407</v>
      </c>
      <c r="E9" s="501" t="s">
        <v>343</v>
      </c>
      <c r="F9" s="501"/>
      <c r="G9" s="496" t="s">
        <v>344</v>
      </c>
      <c r="H9" s="497"/>
      <c r="I9" s="496" t="s">
        <v>345</v>
      </c>
      <c r="J9" s="497"/>
      <c r="K9" s="496" t="s">
        <v>443</v>
      </c>
      <c r="L9" s="497"/>
      <c r="M9" s="493" t="s">
        <v>184</v>
      </c>
      <c r="N9" s="493" t="s">
        <v>502</v>
      </c>
      <c r="O9" s="493" t="s">
        <v>446</v>
      </c>
    </row>
    <row r="10" spans="1:15" ht="28.5" customHeight="1" x14ac:dyDescent="0.55000000000000004">
      <c r="A10" s="484"/>
      <c r="B10" s="485"/>
      <c r="C10" s="491"/>
      <c r="D10" s="499"/>
      <c r="E10" s="502" t="s">
        <v>211</v>
      </c>
      <c r="F10" s="502"/>
      <c r="G10" s="488" t="s">
        <v>211</v>
      </c>
      <c r="H10" s="489"/>
      <c r="I10" s="488" t="s">
        <v>211</v>
      </c>
      <c r="J10" s="489"/>
      <c r="K10" s="488" t="s">
        <v>211</v>
      </c>
      <c r="L10" s="489"/>
      <c r="M10" s="494"/>
      <c r="N10" s="494"/>
      <c r="O10" s="494"/>
    </row>
    <row r="11" spans="1:15" ht="28.5" customHeight="1" thickBot="1" x14ac:dyDescent="0.6">
      <c r="A11" s="486"/>
      <c r="B11" s="487"/>
      <c r="C11" s="492"/>
      <c r="D11" s="500"/>
      <c r="E11" s="228" t="s">
        <v>202</v>
      </c>
      <c r="F11" s="229" t="s">
        <v>203</v>
      </c>
      <c r="G11" s="228" t="s">
        <v>202</v>
      </c>
      <c r="H11" s="230" t="s">
        <v>203</v>
      </c>
      <c r="I11" s="228" t="s">
        <v>202</v>
      </c>
      <c r="J11" s="230" t="s">
        <v>203</v>
      </c>
      <c r="K11" s="228" t="s">
        <v>202</v>
      </c>
      <c r="L11" s="230" t="s">
        <v>203</v>
      </c>
      <c r="M11" s="495"/>
      <c r="N11" s="495"/>
      <c r="O11" s="495"/>
    </row>
    <row r="12" spans="1:15" ht="223.5" customHeight="1" x14ac:dyDescent="0.55000000000000004">
      <c r="A12" s="476" t="s">
        <v>451</v>
      </c>
      <c r="B12" s="477"/>
      <c r="C12" s="224" t="s">
        <v>227</v>
      </c>
      <c r="D12" s="223" t="s">
        <v>371</v>
      </c>
      <c r="E12" s="372" t="s">
        <v>720</v>
      </c>
      <c r="F12" s="373" t="s">
        <v>573</v>
      </c>
      <c r="G12" s="374" t="s">
        <v>582</v>
      </c>
      <c r="H12" s="375" t="s">
        <v>573</v>
      </c>
      <c r="I12" s="372" t="s">
        <v>575</v>
      </c>
      <c r="J12" s="373" t="s">
        <v>575</v>
      </c>
      <c r="K12" s="374" t="s">
        <v>575</v>
      </c>
      <c r="L12" s="375" t="s">
        <v>575</v>
      </c>
      <c r="M12" s="316" t="s">
        <v>721</v>
      </c>
      <c r="N12" s="376" t="s">
        <v>722</v>
      </c>
      <c r="O12" s="376" t="s">
        <v>723</v>
      </c>
    </row>
    <row r="13" spans="1:15" ht="223.5" customHeight="1" x14ac:dyDescent="0.55000000000000004">
      <c r="A13" s="478"/>
      <c r="B13" s="479"/>
      <c r="C13" s="224" t="s">
        <v>229</v>
      </c>
      <c r="D13" s="231" t="s">
        <v>372</v>
      </c>
      <c r="E13" s="304"/>
      <c r="F13" s="305"/>
      <c r="G13" s="306"/>
      <c r="H13" s="307"/>
      <c r="I13" s="304"/>
      <c r="J13" s="305"/>
      <c r="K13" s="304"/>
      <c r="L13" s="305"/>
      <c r="M13" s="308"/>
      <c r="N13" s="309"/>
      <c r="O13" s="308"/>
    </row>
    <row r="14" spans="1:15" ht="223.5" customHeight="1" x14ac:dyDescent="0.55000000000000004">
      <c r="A14" s="478"/>
      <c r="B14" s="479"/>
      <c r="C14" s="224" t="s">
        <v>230</v>
      </c>
      <c r="D14" s="231" t="s">
        <v>371</v>
      </c>
      <c r="E14" s="304" t="s">
        <v>724</v>
      </c>
      <c r="F14" s="305" t="s">
        <v>725</v>
      </c>
      <c r="G14" s="306" t="s">
        <v>575</v>
      </c>
      <c r="H14" s="307" t="s">
        <v>575</v>
      </c>
      <c r="I14" s="304" t="s">
        <v>575</v>
      </c>
      <c r="J14" s="305" t="s">
        <v>575</v>
      </c>
      <c r="K14" s="306" t="s">
        <v>575</v>
      </c>
      <c r="L14" s="307" t="s">
        <v>575</v>
      </c>
      <c r="M14" s="308" t="s">
        <v>726</v>
      </c>
      <c r="N14" s="309" t="s">
        <v>727</v>
      </c>
      <c r="O14" s="308" t="s">
        <v>576</v>
      </c>
    </row>
    <row r="15" spans="1:15" ht="223.5" customHeight="1" x14ac:dyDescent="0.55000000000000004">
      <c r="A15" s="478"/>
      <c r="B15" s="479"/>
      <c r="C15" s="224" t="s">
        <v>231</v>
      </c>
      <c r="D15" s="231" t="s">
        <v>371</v>
      </c>
      <c r="E15" s="304" t="s">
        <v>728</v>
      </c>
      <c r="F15" s="305" t="s">
        <v>573</v>
      </c>
      <c r="G15" s="304" t="s">
        <v>728</v>
      </c>
      <c r="H15" s="305" t="s">
        <v>573</v>
      </c>
      <c r="I15" s="304" t="s">
        <v>575</v>
      </c>
      <c r="J15" s="305" t="s">
        <v>575</v>
      </c>
      <c r="K15" s="306" t="s">
        <v>575</v>
      </c>
      <c r="L15" s="307" t="s">
        <v>575</v>
      </c>
      <c r="M15" s="308" t="s">
        <v>729</v>
      </c>
      <c r="N15" s="309" t="s">
        <v>730</v>
      </c>
      <c r="O15" s="308" t="s">
        <v>576</v>
      </c>
    </row>
    <row r="16" spans="1:15" ht="223.5" customHeight="1" x14ac:dyDescent="0.55000000000000004">
      <c r="A16" s="478"/>
      <c r="B16" s="479"/>
      <c r="C16" s="224" t="s">
        <v>232</v>
      </c>
      <c r="D16" s="231" t="s">
        <v>371</v>
      </c>
      <c r="E16" s="304" t="s">
        <v>731</v>
      </c>
      <c r="F16" s="305" t="s">
        <v>573</v>
      </c>
      <c r="G16" s="306" t="s">
        <v>583</v>
      </c>
      <c r="H16" s="307" t="s">
        <v>732</v>
      </c>
      <c r="I16" s="304" t="s">
        <v>575</v>
      </c>
      <c r="J16" s="305" t="s">
        <v>575</v>
      </c>
      <c r="K16" s="306" t="s">
        <v>575</v>
      </c>
      <c r="L16" s="307" t="s">
        <v>575</v>
      </c>
      <c r="M16" s="308" t="s">
        <v>733</v>
      </c>
      <c r="N16" s="309" t="s">
        <v>734</v>
      </c>
      <c r="O16" s="308" t="s">
        <v>576</v>
      </c>
    </row>
    <row r="17" spans="1:15" ht="223.5" customHeight="1" x14ac:dyDescent="0.55000000000000004">
      <c r="A17" s="478"/>
      <c r="B17" s="479"/>
      <c r="C17" s="224" t="s">
        <v>233</v>
      </c>
      <c r="D17" s="231" t="s">
        <v>371</v>
      </c>
      <c r="E17" s="304" t="s">
        <v>735</v>
      </c>
      <c r="F17" s="305" t="s">
        <v>573</v>
      </c>
      <c r="G17" s="306" t="s">
        <v>585</v>
      </c>
      <c r="H17" s="307" t="s">
        <v>581</v>
      </c>
      <c r="I17" s="304" t="s">
        <v>575</v>
      </c>
      <c r="J17" s="305" t="s">
        <v>575</v>
      </c>
      <c r="K17" s="306" t="s">
        <v>575</v>
      </c>
      <c r="L17" s="307" t="s">
        <v>575</v>
      </c>
      <c r="M17" s="308" t="s">
        <v>736</v>
      </c>
      <c r="N17" s="309" t="s">
        <v>734</v>
      </c>
      <c r="O17" s="308" t="s">
        <v>576</v>
      </c>
    </row>
    <row r="18" spans="1:15" ht="223.5" customHeight="1" x14ac:dyDescent="0.55000000000000004">
      <c r="A18" s="478"/>
      <c r="B18" s="479"/>
      <c r="C18" s="224" t="s">
        <v>234</v>
      </c>
      <c r="D18" s="231" t="s">
        <v>372</v>
      </c>
      <c r="E18" s="304"/>
      <c r="F18" s="305"/>
      <c r="G18" s="306"/>
      <c r="H18" s="307"/>
      <c r="I18" s="304"/>
      <c r="J18" s="305"/>
      <c r="K18" s="305"/>
      <c r="L18" s="305"/>
      <c r="M18" s="308"/>
      <c r="N18" s="309"/>
      <c r="O18" s="308"/>
    </row>
    <row r="19" spans="1:15" ht="223.5" customHeight="1" x14ac:dyDescent="0.55000000000000004">
      <c r="A19" s="478"/>
      <c r="B19" s="479"/>
      <c r="C19" s="224" t="s">
        <v>235</v>
      </c>
      <c r="D19" s="231" t="s">
        <v>372</v>
      </c>
      <c r="E19" s="304"/>
      <c r="F19" s="305"/>
      <c r="G19" s="306"/>
      <c r="H19" s="307"/>
      <c r="I19" s="304"/>
      <c r="J19" s="305"/>
      <c r="K19" s="305"/>
      <c r="L19" s="305"/>
      <c r="M19" s="308"/>
      <c r="N19" s="309"/>
      <c r="O19" s="308"/>
    </row>
    <row r="20" spans="1:15" ht="223.5" customHeight="1" thickBot="1" x14ac:dyDescent="0.6">
      <c r="A20" s="480"/>
      <c r="B20" s="481"/>
      <c r="C20" s="226" t="s">
        <v>236</v>
      </c>
      <c r="D20" s="232" t="s">
        <v>372</v>
      </c>
      <c r="E20" s="310"/>
      <c r="F20" s="311"/>
      <c r="G20" s="312"/>
      <c r="H20" s="313"/>
      <c r="I20" s="310"/>
      <c r="J20" s="311"/>
      <c r="K20" s="311"/>
      <c r="L20" s="311"/>
      <c r="M20" s="314"/>
      <c r="N20" s="315"/>
      <c r="O20" s="314"/>
    </row>
  </sheetData>
  <sheetProtection algorithmName="SHA-512" hashValue="SNmnNjYZFw0hiZNuZiW+KakliIoSEz5NzaiG9UzGaofbD2bc25XD5bVF+YUyjeyP3NQz2Miswg34ljXprRO9HQ==" saltValue="pTqhj48GuGxCQhB+tW4ltA==" spinCount="100000" sheet="1" objects="1" scenarios="1" formatCells="0" formatColumns="0" formatRows="0" selectLockedCells="1"/>
  <customSheetViews>
    <customSheetView guid="{13810DCC-AA08-45AA-A2EB-614B3F1533B3}" topLeftCell="A3">
      <selection activeCell="D12" sqref="D12"/>
      <pageMargins left="0.7" right="0.7" top="0.75" bottom="0.75" header="0.3" footer="0.3"/>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5:H15 M15">
    <cfRule type="expression" dxfId="56" priority="7">
      <formula>$D$15="no"</formula>
    </cfRule>
  </conditionalFormatting>
  <conditionalFormatting sqref="E17:H17 M17">
    <cfRule type="expression" dxfId="55" priority="3">
      <formula>$D$17="no"</formula>
    </cfRule>
  </conditionalFormatting>
  <conditionalFormatting sqref="E12:O12">
    <cfRule type="expression" dxfId="54" priority="9">
      <formula>$D$12="no"</formula>
    </cfRule>
  </conditionalFormatting>
  <conditionalFormatting sqref="E13:O13">
    <cfRule type="expression" dxfId="53" priority="13">
      <formula>$D$13="no"</formula>
    </cfRule>
  </conditionalFormatting>
  <conditionalFormatting sqref="E14:O14 I15:L15">
    <cfRule type="expression" dxfId="52" priority="8">
      <formula>$D$14="no"</formula>
    </cfRule>
  </conditionalFormatting>
  <conditionalFormatting sqref="E16:O16 I17:L17">
    <cfRule type="expression" dxfId="51" priority="4">
      <formula>$D$16="no"</formula>
    </cfRule>
  </conditionalFormatting>
  <conditionalFormatting sqref="E18:O18">
    <cfRule type="expression" dxfId="50" priority="12">
      <formula>$D$18="no"</formula>
    </cfRule>
  </conditionalFormatting>
  <conditionalFormatting sqref="E19:O19">
    <cfRule type="expression" dxfId="49" priority="11">
      <formula>$D$19="no"</formula>
    </cfRule>
  </conditionalFormatting>
  <conditionalFormatting sqref="E20:O20">
    <cfRule type="expression" dxfId="48" priority="10">
      <formula>$D$20="no"</formula>
    </cfRule>
  </conditionalFormatting>
  <conditionalFormatting sqref="N15:O15">
    <cfRule type="expression" dxfId="47" priority="5">
      <formula>$D$16="no"</formula>
    </cfRule>
  </conditionalFormatting>
  <conditionalFormatting sqref="N17:O17">
    <cfRule type="expression" dxfId="46"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19" customHeight="1"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237</v>
      </c>
      <c r="B7" s="49" t="s">
        <v>238</v>
      </c>
      <c r="D7" s="77"/>
    </row>
    <row r="8" spans="1:15" ht="14.7" thickBot="1" x14ac:dyDescent="0.6">
      <c r="D8" s="77"/>
    </row>
    <row r="9" spans="1:15" ht="42" customHeight="1" thickBot="1" x14ac:dyDescent="0.6">
      <c r="A9" s="482" t="s">
        <v>280</v>
      </c>
      <c r="B9" s="483"/>
      <c r="C9" s="490" t="s">
        <v>239</v>
      </c>
      <c r="D9" s="498" t="s">
        <v>407</v>
      </c>
      <c r="E9" s="496" t="s">
        <v>343</v>
      </c>
      <c r="F9" s="497"/>
      <c r="G9" s="496" t="s">
        <v>344</v>
      </c>
      <c r="H9" s="497"/>
      <c r="I9" s="496" t="s">
        <v>345</v>
      </c>
      <c r="J9" s="497"/>
      <c r="K9" s="496" t="s">
        <v>443</v>
      </c>
      <c r="L9" s="497"/>
      <c r="M9" s="493" t="s">
        <v>184</v>
      </c>
      <c r="N9" s="493" t="s">
        <v>502</v>
      </c>
      <c r="O9" s="493" t="s">
        <v>474</v>
      </c>
    </row>
    <row r="10" spans="1:15" ht="26.25" customHeight="1" x14ac:dyDescent="0.55000000000000004">
      <c r="A10" s="484"/>
      <c r="B10" s="485"/>
      <c r="C10" s="491"/>
      <c r="D10" s="499"/>
      <c r="E10" s="488" t="s">
        <v>211</v>
      </c>
      <c r="F10" s="489"/>
      <c r="G10" s="488" t="s">
        <v>211</v>
      </c>
      <c r="H10" s="489"/>
      <c r="I10" s="488" t="s">
        <v>211</v>
      </c>
      <c r="J10" s="489"/>
      <c r="K10" s="488" t="s">
        <v>211</v>
      </c>
      <c r="L10" s="489"/>
      <c r="M10" s="494"/>
      <c r="N10" s="494"/>
      <c r="O10" s="494"/>
    </row>
    <row r="11" spans="1:15" ht="51" customHeight="1" thickBot="1" x14ac:dyDescent="0.6">
      <c r="A11" s="486"/>
      <c r="B11" s="487"/>
      <c r="C11" s="492"/>
      <c r="D11" s="500"/>
      <c r="E11" s="220" t="s">
        <v>202</v>
      </c>
      <c r="F11" s="221" t="s">
        <v>203</v>
      </c>
      <c r="G11" s="220" t="s">
        <v>202</v>
      </c>
      <c r="H11" s="221" t="s">
        <v>203</v>
      </c>
      <c r="I11" s="220" t="s">
        <v>202</v>
      </c>
      <c r="J11" s="221" t="s">
        <v>203</v>
      </c>
      <c r="K11" s="220" t="s">
        <v>202</v>
      </c>
      <c r="L11" s="221" t="s">
        <v>203</v>
      </c>
      <c r="M11" s="495"/>
      <c r="N11" s="495"/>
      <c r="O11" s="495"/>
    </row>
    <row r="12" spans="1:15" ht="213" customHeight="1" x14ac:dyDescent="0.55000000000000004">
      <c r="A12" s="476" t="s">
        <v>448</v>
      </c>
      <c r="B12" s="477"/>
      <c r="C12" s="233" t="s">
        <v>260</v>
      </c>
      <c r="D12" s="234" t="s">
        <v>371</v>
      </c>
      <c r="E12" s="321" t="s">
        <v>737</v>
      </c>
      <c r="F12" s="322" t="s">
        <v>738</v>
      </c>
      <c r="G12" s="323" t="s">
        <v>574</v>
      </c>
      <c r="H12" s="324" t="s">
        <v>573</v>
      </c>
      <c r="I12" s="321" t="s">
        <v>575</v>
      </c>
      <c r="J12" s="322" t="s">
        <v>575</v>
      </c>
      <c r="K12" s="323" t="s">
        <v>575</v>
      </c>
      <c r="L12" s="324" t="s">
        <v>575</v>
      </c>
      <c r="M12" s="322" t="s">
        <v>739</v>
      </c>
      <c r="N12" s="377" t="s">
        <v>740</v>
      </c>
      <c r="O12" s="325" t="s">
        <v>741</v>
      </c>
    </row>
    <row r="13" spans="1:15" ht="213" customHeight="1" x14ac:dyDescent="0.55000000000000004">
      <c r="A13" s="478"/>
      <c r="B13" s="479"/>
      <c r="C13" s="224" t="s">
        <v>240</v>
      </c>
      <c r="D13" s="235" t="s">
        <v>372</v>
      </c>
      <c r="E13" s="304"/>
      <c r="F13" s="305"/>
      <c r="G13" s="306"/>
      <c r="H13" s="307"/>
      <c r="I13" s="304"/>
      <c r="J13" s="305"/>
      <c r="K13" s="304"/>
      <c r="L13" s="305"/>
      <c r="M13" s="308"/>
      <c r="N13" s="309"/>
      <c r="O13" s="308"/>
    </row>
    <row r="14" spans="1:15" ht="213" customHeight="1" x14ac:dyDescent="0.55000000000000004">
      <c r="A14" s="478"/>
      <c r="B14" s="479"/>
      <c r="C14" s="224" t="s">
        <v>241</v>
      </c>
      <c r="D14" s="235" t="s">
        <v>371</v>
      </c>
      <c r="E14" s="304" t="s">
        <v>742</v>
      </c>
      <c r="F14" s="305" t="s">
        <v>743</v>
      </c>
      <c r="G14" s="306" t="s">
        <v>744</v>
      </c>
      <c r="H14" s="307" t="s">
        <v>745</v>
      </c>
      <c r="I14" s="304" t="s">
        <v>575</v>
      </c>
      <c r="J14" s="305" t="s">
        <v>575</v>
      </c>
      <c r="K14" s="306" t="s">
        <v>575</v>
      </c>
      <c r="L14" s="307" t="s">
        <v>575</v>
      </c>
      <c r="M14" s="308" t="s">
        <v>746</v>
      </c>
      <c r="N14" s="309" t="s">
        <v>747</v>
      </c>
      <c r="O14" s="308" t="s">
        <v>576</v>
      </c>
    </row>
    <row r="15" spans="1:15" ht="213" customHeight="1" x14ac:dyDescent="0.55000000000000004">
      <c r="A15" s="478"/>
      <c r="B15" s="479"/>
      <c r="C15" s="224" t="s">
        <v>242</v>
      </c>
      <c r="D15" s="235" t="s">
        <v>371</v>
      </c>
      <c r="E15" s="304" t="s">
        <v>748</v>
      </c>
      <c r="F15" s="305" t="s">
        <v>573</v>
      </c>
      <c r="G15" s="306" t="s">
        <v>575</v>
      </c>
      <c r="H15" s="307" t="s">
        <v>575</v>
      </c>
      <c r="I15" s="304" t="s">
        <v>575</v>
      </c>
      <c r="J15" s="305" t="s">
        <v>575</v>
      </c>
      <c r="K15" s="306" t="s">
        <v>575</v>
      </c>
      <c r="L15" s="307" t="s">
        <v>575</v>
      </c>
      <c r="M15" s="308" t="s">
        <v>729</v>
      </c>
      <c r="N15" s="309" t="s">
        <v>730</v>
      </c>
      <c r="O15" s="308" t="s">
        <v>576</v>
      </c>
    </row>
    <row r="16" spans="1:15" ht="213" customHeight="1" x14ac:dyDescent="0.55000000000000004">
      <c r="A16" s="478"/>
      <c r="B16" s="479"/>
      <c r="C16" s="224" t="s">
        <v>243</v>
      </c>
      <c r="D16" s="235" t="s">
        <v>371</v>
      </c>
      <c r="E16" s="304" t="s">
        <v>749</v>
      </c>
      <c r="F16" s="305" t="s">
        <v>573</v>
      </c>
      <c r="G16" s="306" t="s">
        <v>584</v>
      </c>
      <c r="H16" s="307" t="s">
        <v>750</v>
      </c>
      <c r="I16" s="304" t="s">
        <v>575</v>
      </c>
      <c r="J16" s="305" t="s">
        <v>575</v>
      </c>
      <c r="K16" s="306" t="s">
        <v>575</v>
      </c>
      <c r="L16" s="307" t="s">
        <v>575</v>
      </c>
      <c r="M16" s="308" t="s">
        <v>751</v>
      </c>
      <c r="N16" s="309" t="s">
        <v>734</v>
      </c>
      <c r="O16" s="308" t="s">
        <v>576</v>
      </c>
    </row>
    <row r="17" spans="1:15" ht="213" customHeight="1" x14ac:dyDescent="0.55000000000000004">
      <c r="A17" s="478"/>
      <c r="B17" s="479"/>
      <c r="C17" s="224" t="s">
        <v>244</v>
      </c>
      <c r="D17" s="235" t="s">
        <v>371</v>
      </c>
      <c r="E17" s="304" t="s">
        <v>752</v>
      </c>
      <c r="F17" s="305" t="s">
        <v>575</v>
      </c>
      <c r="G17" s="306" t="s">
        <v>585</v>
      </c>
      <c r="H17" s="307" t="s">
        <v>581</v>
      </c>
      <c r="I17" s="304" t="s">
        <v>575</v>
      </c>
      <c r="J17" s="305" t="s">
        <v>575</v>
      </c>
      <c r="K17" s="306" t="s">
        <v>575</v>
      </c>
      <c r="L17" s="307" t="s">
        <v>575</v>
      </c>
      <c r="M17" s="308" t="s">
        <v>753</v>
      </c>
      <c r="N17" s="309" t="s">
        <v>754</v>
      </c>
      <c r="O17" s="308" t="s">
        <v>576</v>
      </c>
    </row>
    <row r="18" spans="1:15" ht="213" customHeight="1" x14ac:dyDescent="0.55000000000000004">
      <c r="A18" s="478"/>
      <c r="B18" s="479"/>
      <c r="C18" s="224" t="s">
        <v>234</v>
      </c>
      <c r="D18" s="235" t="s">
        <v>372</v>
      </c>
      <c r="E18" s="327"/>
      <c r="F18" s="328"/>
      <c r="G18" s="329"/>
      <c r="H18" s="330"/>
      <c r="I18" s="327"/>
      <c r="J18" s="328"/>
      <c r="K18" s="328"/>
      <c r="L18" s="328"/>
      <c r="M18" s="317"/>
      <c r="N18" s="318"/>
      <c r="O18" s="317"/>
    </row>
    <row r="19" spans="1:15" ht="213" customHeight="1" x14ac:dyDescent="0.55000000000000004">
      <c r="A19" s="478"/>
      <c r="B19" s="479"/>
      <c r="C19" s="224" t="s">
        <v>245</v>
      </c>
      <c r="D19" s="235" t="s">
        <v>372</v>
      </c>
      <c r="E19" s="327"/>
      <c r="F19" s="328"/>
      <c r="G19" s="329"/>
      <c r="H19" s="330"/>
      <c r="I19" s="327"/>
      <c r="J19" s="328"/>
      <c r="K19" s="328"/>
      <c r="L19" s="328"/>
      <c r="M19" s="317"/>
      <c r="N19" s="318"/>
      <c r="O19" s="317"/>
    </row>
    <row r="20" spans="1:15" ht="213" customHeight="1" thickBot="1" x14ac:dyDescent="0.6">
      <c r="A20" s="480"/>
      <c r="B20" s="481"/>
      <c r="C20" s="226" t="s">
        <v>246</v>
      </c>
      <c r="D20" s="236" t="s">
        <v>372</v>
      </c>
      <c r="E20" s="331"/>
      <c r="F20" s="332"/>
      <c r="G20" s="333"/>
      <c r="H20" s="334"/>
      <c r="I20" s="331"/>
      <c r="J20" s="332"/>
      <c r="K20" s="332"/>
      <c r="L20" s="332"/>
      <c r="M20" s="319"/>
      <c r="N20" s="320"/>
      <c r="O20" s="319"/>
    </row>
  </sheetData>
  <sheetProtection algorithmName="SHA-512" hashValue="nPHqk8JUSgPSzlIlrJ/+gTaArTpVZI6IoZA44ivysGzbQ5E+RzxkOojbM+JHNatSmaSpt2XmYqQZAK4vZYGskw==" saltValue="EGj/wBAN1yxo4FU5ociOL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5:J15">
    <cfRule type="expression" dxfId="45" priority="6">
      <formula>$D$15="no"</formula>
    </cfRule>
  </conditionalFormatting>
  <conditionalFormatting sqref="E12:O12">
    <cfRule type="expression" dxfId="44" priority="8">
      <formula>$D$12="no"</formula>
    </cfRule>
  </conditionalFormatting>
  <conditionalFormatting sqref="E13:O13">
    <cfRule type="expression" dxfId="43" priority="12">
      <formula>$D$13="no"</formula>
    </cfRule>
  </conditionalFormatting>
  <conditionalFormatting sqref="E14:O14 K15:L15">
    <cfRule type="expression" dxfId="42" priority="7">
      <formula>$D$14="no"</formula>
    </cfRule>
  </conditionalFormatting>
  <conditionalFormatting sqref="E16:O16">
    <cfRule type="expression" dxfId="41" priority="2">
      <formula>$D$16="no"</formula>
    </cfRule>
  </conditionalFormatting>
  <conditionalFormatting sqref="E17:O17">
    <cfRule type="expression" dxfId="40" priority="1">
      <formula>$D$17="no"</formula>
    </cfRule>
  </conditionalFormatting>
  <conditionalFormatting sqref="E18:O18">
    <cfRule type="expression" dxfId="39" priority="11">
      <formula>$D$18="no"</formula>
    </cfRule>
  </conditionalFormatting>
  <conditionalFormatting sqref="E19:O19">
    <cfRule type="expression" dxfId="38" priority="10">
      <formula>$D$19="no"</formula>
    </cfRule>
  </conditionalFormatting>
  <conditionalFormatting sqref="E20:O20">
    <cfRule type="expression" dxfId="37" priority="9">
      <formula>$D$20="no"</formula>
    </cfRule>
  </conditionalFormatting>
  <conditionalFormatting sqref="M15">
    <cfRule type="expression" dxfId="36" priority="5">
      <formula>$D$15="no"</formula>
    </cfRule>
  </conditionalFormatting>
  <conditionalFormatting sqref="N15:O15">
    <cfRule type="expression" dxfId="35" priority="3">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26"/>
  <sheetViews>
    <sheetView showGridLines="0" zoomScale="80" zoomScaleNormal="80" workbookViewId="0">
      <pane xSplit="3" ySplit="8" topLeftCell="D9" activePane="bottomRight" state="frozen"/>
      <selection pane="topRight"/>
      <selection pane="bottomLeft"/>
      <selection pane="bottomRight" activeCell="D11" sqref="D11"/>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250</v>
      </c>
      <c r="B7" s="49" t="s">
        <v>452</v>
      </c>
      <c r="D7" s="77"/>
    </row>
    <row r="8" spans="1:15" ht="14.7" thickBot="1" x14ac:dyDescent="0.6">
      <c r="D8" s="77"/>
    </row>
    <row r="9" spans="1:15" x14ac:dyDescent="0.55000000000000004">
      <c r="A9" s="237" t="s">
        <v>375</v>
      </c>
      <c r="B9" s="238"/>
      <c r="C9" s="238"/>
      <c r="D9" s="239"/>
      <c r="E9" s="240"/>
    </row>
    <row r="10" spans="1:15" ht="14.7" thickBot="1" x14ac:dyDescent="0.6">
      <c r="A10" s="241" t="s">
        <v>374</v>
      </c>
      <c r="B10" s="242"/>
      <c r="C10" s="242"/>
      <c r="D10" s="243"/>
      <c r="E10" s="244"/>
    </row>
    <row r="11" spans="1:15" ht="14.7" thickBot="1" x14ac:dyDescent="0.6">
      <c r="A11" s="245" t="s">
        <v>453</v>
      </c>
      <c r="B11" s="242"/>
      <c r="C11" s="242"/>
      <c r="D11" s="246" t="s">
        <v>371</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82" t="s">
        <v>280</v>
      </c>
      <c r="B14" s="483"/>
      <c r="C14" s="490" t="s">
        <v>247</v>
      </c>
      <c r="D14" s="498" t="s">
        <v>407</v>
      </c>
      <c r="E14" s="496" t="s">
        <v>343</v>
      </c>
      <c r="F14" s="497"/>
      <c r="G14" s="496" t="s">
        <v>344</v>
      </c>
      <c r="H14" s="497"/>
      <c r="I14" s="496" t="s">
        <v>345</v>
      </c>
      <c r="J14" s="497"/>
      <c r="K14" s="496" t="s">
        <v>443</v>
      </c>
      <c r="L14" s="497"/>
      <c r="M14" s="493" t="s">
        <v>184</v>
      </c>
      <c r="N14" s="493" t="s">
        <v>502</v>
      </c>
      <c r="O14" s="493" t="s">
        <v>446</v>
      </c>
    </row>
    <row r="15" spans="1:15" ht="27" customHeight="1" x14ac:dyDescent="0.55000000000000004">
      <c r="A15" s="484"/>
      <c r="B15" s="485"/>
      <c r="C15" s="491"/>
      <c r="D15" s="499"/>
      <c r="E15" s="488" t="s">
        <v>211</v>
      </c>
      <c r="F15" s="489"/>
      <c r="G15" s="488" t="s">
        <v>211</v>
      </c>
      <c r="H15" s="489"/>
      <c r="I15" s="488" t="s">
        <v>211</v>
      </c>
      <c r="J15" s="489"/>
      <c r="K15" s="488" t="s">
        <v>211</v>
      </c>
      <c r="L15" s="489"/>
      <c r="M15" s="494"/>
      <c r="N15" s="494"/>
      <c r="O15" s="494"/>
    </row>
    <row r="16" spans="1:15" ht="27" customHeight="1" thickBot="1" x14ac:dyDescent="0.6">
      <c r="A16" s="486"/>
      <c r="B16" s="487"/>
      <c r="C16" s="492"/>
      <c r="D16" s="500"/>
      <c r="E16" s="220" t="s">
        <v>202</v>
      </c>
      <c r="F16" s="221" t="s">
        <v>203</v>
      </c>
      <c r="G16" s="220" t="s">
        <v>202</v>
      </c>
      <c r="H16" s="221" t="s">
        <v>203</v>
      </c>
      <c r="I16" s="220" t="s">
        <v>202</v>
      </c>
      <c r="J16" s="221" t="s">
        <v>203</v>
      </c>
      <c r="K16" s="220" t="s">
        <v>202</v>
      </c>
      <c r="L16" s="221" t="s">
        <v>203</v>
      </c>
      <c r="M16" s="495"/>
      <c r="N16" s="495"/>
      <c r="O16" s="495"/>
    </row>
    <row r="17" spans="1:15" ht="15.75" customHeight="1" thickBot="1" x14ac:dyDescent="0.6">
      <c r="A17" s="503" t="s">
        <v>454</v>
      </c>
      <c r="B17" s="504"/>
      <c r="C17" s="233" t="s">
        <v>206</v>
      </c>
      <c r="D17" s="234" t="s">
        <v>372</v>
      </c>
      <c r="E17" s="321"/>
      <c r="F17" s="322"/>
      <c r="G17" s="323"/>
      <c r="H17" s="324"/>
      <c r="I17" s="321"/>
      <c r="J17" s="322"/>
      <c r="K17" s="323"/>
      <c r="L17" s="324"/>
      <c r="M17" s="316"/>
      <c r="N17" s="326"/>
      <c r="O17" s="325"/>
    </row>
    <row r="18" spans="1:15" ht="16.350000000000001" customHeight="1" thickBot="1" x14ac:dyDescent="0.6">
      <c r="A18" s="505"/>
      <c r="B18" s="506"/>
      <c r="C18" s="224" t="s">
        <v>207</v>
      </c>
      <c r="D18" s="234" t="s">
        <v>372</v>
      </c>
      <c r="E18" s="304"/>
      <c r="F18" s="305"/>
      <c r="G18" s="306"/>
      <c r="H18" s="307"/>
      <c r="I18" s="304"/>
      <c r="J18" s="305"/>
      <c r="K18" s="306"/>
      <c r="L18" s="307"/>
      <c r="M18" s="308"/>
      <c r="N18" s="309"/>
      <c r="O18" s="308"/>
    </row>
    <row r="19" spans="1:15" ht="15.75" customHeight="1" thickBot="1" x14ac:dyDescent="0.6">
      <c r="A19" s="505"/>
      <c r="B19" s="506"/>
      <c r="C19" s="224" t="s">
        <v>3</v>
      </c>
      <c r="D19" s="234" t="s">
        <v>372</v>
      </c>
      <c r="E19" s="304"/>
      <c r="F19" s="305"/>
      <c r="G19" s="306"/>
      <c r="H19" s="307"/>
      <c r="I19" s="304"/>
      <c r="J19" s="305"/>
      <c r="K19" s="306"/>
      <c r="L19" s="307"/>
      <c r="M19" s="308"/>
      <c r="N19" s="309"/>
      <c r="O19" s="308"/>
    </row>
    <row r="20" spans="1:15" ht="15.75" customHeight="1" thickBot="1" x14ac:dyDescent="0.6">
      <c r="A20" s="505"/>
      <c r="B20" s="506"/>
      <c r="C20" s="224" t="s">
        <v>185</v>
      </c>
      <c r="D20" s="234" t="s">
        <v>372</v>
      </c>
      <c r="E20" s="304"/>
      <c r="F20" s="305"/>
      <c r="G20" s="306"/>
      <c r="H20" s="307"/>
      <c r="I20" s="304"/>
      <c r="J20" s="305"/>
      <c r="K20" s="306"/>
      <c r="L20" s="307"/>
      <c r="M20" s="308"/>
      <c r="N20" s="309"/>
      <c r="O20" s="308"/>
    </row>
    <row r="21" spans="1:15" ht="15.75" customHeight="1" thickBot="1" x14ac:dyDescent="0.6">
      <c r="A21" s="505"/>
      <c r="B21" s="506"/>
      <c r="C21" s="224" t="s">
        <v>186</v>
      </c>
      <c r="D21" s="234" t="s">
        <v>372</v>
      </c>
      <c r="E21" s="304"/>
      <c r="F21" s="305"/>
      <c r="G21" s="306"/>
      <c r="H21" s="307"/>
      <c r="I21" s="304"/>
      <c r="J21" s="305"/>
      <c r="K21" s="306"/>
      <c r="L21" s="307"/>
      <c r="M21" s="308"/>
      <c r="N21" s="309"/>
      <c r="O21" s="308"/>
    </row>
    <row r="22" spans="1:15" ht="16.350000000000001" customHeight="1" thickBot="1" x14ac:dyDescent="0.6">
      <c r="A22" s="505"/>
      <c r="B22" s="506"/>
      <c r="C22" s="224" t="s">
        <v>7</v>
      </c>
      <c r="D22" s="234" t="s">
        <v>372</v>
      </c>
      <c r="E22" s="304"/>
      <c r="F22" s="305"/>
      <c r="G22" s="306"/>
      <c r="H22" s="307"/>
      <c r="I22" s="304"/>
      <c r="J22" s="305"/>
      <c r="K22" s="306"/>
      <c r="L22" s="307"/>
      <c r="M22" s="308"/>
      <c r="N22" s="309"/>
      <c r="O22" s="308"/>
    </row>
    <row r="23" spans="1:15" ht="15.75" customHeight="1" thickBot="1" x14ac:dyDescent="0.6">
      <c r="A23" s="505"/>
      <c r="B23" s="506"/>
      <c r="C23" s="224" t="s">
        <v>187</v>
      </c>
      <c r="D23" s="234" t="s">
        <v>372</v>
      </c>
      <c r="E23" s="304"/>
      <c r="F23" s="305"/>
      <c r="G23" s="306"/>
      <c r="H23" s="307"/>
      <c r="I23" s="304"/>
      <c r="J23" s="305"/>
      <c r="K23" s="306"/>
      <c r="L23" s="307"/>
      <c r="M23" s="308"/>
      <c r="N23" s="309"/>
      <c r="O23" s="308"/>
    </row>
    <row r="24" spans="1:15" ht="15.75" customHeight="1" thickBot="1" x14ac:dyDescent="0.6">
      <c r="A24" s="505"/>
      <c r="B24" s="506"/>
      <c r="C24" s="224" t="s">
        <v>9</v>
      </c>
      <c r="D24" s="234" t="s">
        <v>372</v>
      </c>
      <c r="E24" s="304"/>
      <c r="F24" s="305"/>
      <c r="G24" s="306"/>
      <c r="H24" s="307"/>
      <c r="I24" s="304"/>
      <c r="J24" s="305"/>
      <c r="K24" s="306"/>
      <c r="L24" s="307"/>
      <c r="M24" s="308"/>
      <c r="N24" s="309"/>
      <c r="O24" s="308"/>
    </row>
    <row r="25" spans="1:15" ht="15.75" customHeight="1" thickBot="1" x14ac:dyDescent="0.6">
      <c r="A25" s="505"/>
      <c r="B25" s="506"/>
      <c r="C25" s="224" t="s">
        <v>188</v>
      </c>
      <c r="D25" s="234" t="s">
        <v>372</v>
      </c>
      <c r="E25" s="304"/>
      <c r="F25" s="305"/>
      <c r="G25" s="306"/>
      <c r="H25" s="307"/>
      <c r="I25" s="304"/>
      <c r="J25" s="305"/>
      <c r="K25" s="306"/>
      <c r="L25" s="307"/>
      <c r="M25" s="308"/>
      <c r="N25" s="309"/>
      <c r="O25" s="308"/>
    </row>
    <row r="26" spans="1:15" ht="13.15" customHeight="1" thickBot="1" x14ac:dyDescent="0.6">
      <c r="A26" s="507"/>
      <c r="B26" s="508"/>
      <c r="C26" s="226" t="s">
        <v>189</v>
      </c>
      <c r="D26" s="234" t="s">
        <v>372</v>
      </c>
      <c r="E26" s="310"/>
      <c r="F26" s="311"/>
      <c r="G26" s="312"/>
      <c r="H26" s="313"/>
      <c r="I26" s="310"/>
      <c r="J26" s="311"/>
      <c r="K26" s="312"/>
      <c r="L26" s="313"/>
      <c r="M26" s="314"/>
      <c r="N26" s="315"/>
      <c r="O26" s="314"/>
    </row>
  </sheetData>
  <sheetProtection algorithmName="SHA-512" hashValue="tpjlSnBBlK4pEcVz/YusItpDVfDKh7p1NWPufqnZsHay3T57OLul2EIYFA2iZ54g4/YntrKo6tdRzCwp43KDtA==" saltValue="Z6htaWQsrHFdas9hjAchuQ=="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34" priority="1">
      <formula>$D$11="no"</formula>
    </cfRule>
  </conditionalFormatting>
  <conditionalFormatting sqref="E17:O17">
    <cfRule type="expression" dxfId="33" priority="22">
      <formula>$D$17="no"</formula>
    </cfRule>
  </conditionalFormatting>
  <conditionalFormatting sqref="E18:O18">
    <cfRule type="expression" dxfId="32" priority="21">
      <formula>$D$18="no"</formula>
    </cfRule>
  </conditionalFormatting>
  <conditionalFormatting sqref="E19:O19">
    <cfRule type="expression" dxfId="31" priority="20">
      <formula>$D$19="no"</formula>
    </cfRule>
  </conditionalFormatting>
  <conditionalFormatting sqref="E20:O20">
    <cfRule type="expression" dxfId="30" priority="19">
      <formula>$D$20="no"</formula>
    </cfRule>
  </conditionalFormatting>
  <conditionalFormatting sqref="E21:O21">
    <cfRule type="expression" dxfId="29" priority="18">
      <formula>$D$21="no"</formula>
    </cfRule>
  </conditionalFormatting>
  <conditionalFormatting sqref="E22:O22">
    <cfRule type="expression" dxfId="28" priority="17">
      <formula>$D$22="no"</formula>
    </cfRule>
  </conditionalFormatting>
  <conditionalFormatting sqref="E23:O23">
    <cfRule type="expression" dxfId="27" priority="16">
      <formula>$D$23="no"</formula>
    </cfRule>
  </conditionalFormatting>
  <conditionalFormatting sqref="E24:O24">
    <cfRule type="expression" dxfId="26" priority="15">
      <formula>$D$24="no"</formula>
    </cfRule>
  </conditionalFormatting>
  <conditionalFormatting sqref="E25:O25">
    <cfRule type="expression" dxfId="25" priority="14">
      <formula>$D$25="no"</formula>
    </cfRule>
  </conditionalFormatting>
  <conditionalFormatting sqref="E26:O26">
    <cfRule type="expression" dxfId="24"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7"/>
  <sheetViews>
    <sheetView showGridLines="0" zoomScale="80" zoomScaleNormal="80" workbookViewId="0">
      <pane xSplit="3" ySplit="8" topLeftCell="D9" activePane="bottomRight" state="frozen"/>
      <selection pane="topRight"/>
      <selection pane="bottomLeft"/>
      <selection pane="bottomRight" activeCell="D12" sqref="D12"/>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249</v>
      </c>
      <c r="B7" s="49" t="s">
        <v>457</v>
      </c>
      <c r="D7" s="77"/>
    </row>
    <row r="8" spans="1:15" x14ac:dyDescent="0.55000000000000004">
      <c r="D8" s="77"/>
    </row>
    <row r="9" spans="1:15" ht="14.7" thickBot="1" x14ac:dyDescent="0.6">
      <c r="D9" s="77"/>
    </row>
    <row r="10" spans="1:15" x14ac:dyDescent="0.55000000000000004">
      <c r="A10" s="237" t="s">
        <v>375</v>
      </c>
      <c r="B10" s="238"/>
      <c r="C10" s="238"/>
      <c r="D10" s="239"/>
      <c r="E10" s="240"/>
    </row>
    <row r="11" spans="1:15" ht="14.7" thickBot="1" x14ac:dyDescent="0.6">
      <c r="A11" s="241" t="s">
        <v>374</v>
      </c>
      <c r="B11" s="242"/>
      <c r="C11" s="242"/>
      <c r="D11" s="243"/>
      <c r="E11" s="244"/>
    </row>
    <row r="12" spans="1:15" ht="14.7" thickBot="1" x14ac:dyDescent="0.6">
      <c r="A12" s="245" t="s">
        <v>455</v>
      </c>
      <c r="B12" s="242"/>
      <c r="C12" s="242"/>
      <c r="D12" s="246" t="s">
        <v>371</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82" t="s">
        <v>280</v>
      </c>
      <c r="B15" s="483"/>
      <c r="C15" s="490" t="s">
        <v>248</v>
      </c>
      <c r="D15" s="498" t="s">
        <v>407</v>
      </c>
      <c r="E15" s="496" t="s">
        <v>343</v>
      </c>
      <c r="F15" s="497"/>
      <c r="G15" s="496" t="s">
        <v>344</v>
      </c>
      <c r="H15" s="497"/>
      <c r="I15" s="496" t="s">
        <v>345</v>
      </c>
      <c r="J15" s="497"/>
      <c r="K15" s="496" t="s">
        <v>443</v>
      </c>
      <c r="L15" s="497"/>
      <c r="M15" s="493" t="s">
        <v>184</v>
      </c>
      <c r="N15" s="493" t="s">
        <v>502</v>
      </c>
      <c r="O15" s="493" t="s">
        <v>446</v>
      </c>
    </row>
    <row r="16" spans="1:15" ht="28.5" customHeight="1" x14ac:dyDescent="0.55000000000000004">
      <c r="A16" s="484"/>
      <c r="B16" s="485"/>
      <c r="C16" s="491"/>
      <c r="D16" s="499"/>
      <c r="E16" s="488" t="s">
        <v>211</v>
      </c>
      <c r="F16" s="489"/>
      <c r="G16" s="488" t="s">
        <v>211</v>
      </c>
      <c r="H16" s="489"/>
      <c r="I16" s="488" t="s">
        <v>211</v>
      </c>
      <c r="J16" s="489"/>
      <c r="K16" s="488" t="s">
        <v>211</v>
      </c>
      <c r="L16" s="489"/>
      <c r="M16" s="494"/>
      <c r="N16" s="494"/>
      <c r="O16" s="494"/>
    </row>
    <row r="17" spans="1:15" ht="28.5" customHeight="1" thickBot="1" x14ac:dyDescent="0.6">
      <c r="A17" s="486"/>
      <c r="B17" s="487"/>
      <c r="C17" s="492"/>
      <c r="D17" s="500"/>
      <c r="E17" s="220" t="s">
        <v>202</v>
      </c>
      <c r="F17" s="221" t="s">
        <v>203</v>
      </c>
      <c r="G17" s="220" t="s">
        <v>202</v>
      </c>
      <c r="H17" s="221" t="s">
        <v>203</v>
      </c>
      <c r="I17" s="220" t="s">
        <v>202</v>
      </c>
      <c r="J17" s="221" t="s">
        <v>203</v>
      </c>
      <c r="K17" s="220" t="s">
        <v>202</v>
      </c>
      <c r="L17" s="221" t="s">
        <v>203</v>
      </c>
      <c r="M17" s="495"/>
      <c r="N17" s="495"/>
      <c r="O17" s="495"/>
    </row>
    <row r="18" spans="1:15" ht="14.5" customHeight="1" thickBot="1" x14ac:dyDescent="0.6">
      <c r="A18" s="503" t="s">
        <v>456</v>
      </c>
      <c r="B18" s="504"/>
      <c r="C18" s="233" t="s">
        <v>206</v>
      </c>
      <c r="D18" s="234" t="s">
        <v>372</v>
      </c>
      <c r="E18" s="321"/>
      <c r="F18" s="322"/>
      <c r="G18" s="323"/>
      <c r="H18" s="324"/>
      <c r="I18" s="321"/>
      <c r="J18" s="322"/>
      <c r="K18" s="323"/>
      <c r="L18" s="324"/>
      <c r="M18" s="316"/>
      <c r="N18" s="326"/>
      <c r="O18" s="325"/>
    </row>
    <row r="19" spans="1:15" ht="14.5" customHeight="1" thickBot="1" x14ac:dyDescent="0.6">
      <c r="A19" s="505"/>
      <c r="B19" s="506"/>
      <c r="C19" s="224" t="s">
        <v>207</v>
      </c>
      <c r="D19" s="234" t="s">
        <v>372</v>
      </c>
      <c r="E19" s="304"/>
      <c r="F19" s="305"/>
      <c r="G19" s="306"/>
      <c r="H19" s="307"/>
      <c r="I19" s="304"/>
      <c r="J19" s="305"/>
      <c r="K19" s="306"/>
      <c r="L19" s="307"/>
      <c r="M19" s="308"/>
      <c r="N19" s="309"/>
      <c r="O19" s="308"/>
    </row>
    <row r="20" spans="1:15" ht="15" customHeight="1" thickBot="1" x14ac:dyDescent="0.6">
      <c r="A20" s="505"/>
      <c r="B20" s="506"/>
      <c r="C20" s="224" t="s">
        <v>3</v>
      </c>
      <c r="D20" s="234" t="s">
        <v>372</v>
      </c>
      <c r="E20" s="304"/>
      <c r="F20" s="305"/>
      <c r="G20" s="306"/>
      <c r="H20" s="307"/>
      <c r="I20" s="304"/>
      <c r="J20" s="305"/>
      <c r="K20" s="306"/>
      <c r="L20" s="307"/>
      <c r="M20" s="308"/>
      <c r="N20" s="309"/>
      <c r="O20" s="308"/>
    </row>
    <row r="21" spans="1:15" ht="15" customHeight="1" thickBot="1" x14ac:dyDescent="0.6">
      <c r="A21" s="505"/>
      <c r="B21" s="506"/>
      <c r="C21" s="224" t="s">
        <v>185</v>
      </c>
      <c r="D21" s="234" t="s">
        <v>372</v>
      </c>
      <c r="E21" s="304"/>
      <c r="F21" s="305"/>
      <c r="G21" s="306"/>
      <c r="H21" s="307"/>
      <c r="I21" s="304"/>
      <c r="J21" s="305"/>
      <c r="K21" s="306"/>
      <c r="L21" s="307"/>
      <c r="M21" s="308"/>
      <c r="N21" s="309"/>
      <c r="O21" s="308"/>
    </row>
    <row r="22" spans="1:15" ht="14.5" customHeight="1" thickBot="1" x14ac:dyDescent="0.6">
      <c r="A22" s="505"/>
      <c r="B22" s="506"/>
      <c r="C22" s="224" t="s">
        <v>186</v>
      </c>
      <c r="D22" s="234" t="s">
        <v>372</v>
      </c>
      <c r="E22" s="304"/>
      <c r="F22" s="305"/>
      <c r="G22" s="306"/>
      <c r="H22" s="307"/>
      <c r="I22" s="304"/>
      <c r="J22" s="305"/>
      <c r="K22" s="306"/>
      <c r="L22" s="307"/>
      <c r="M22" s="308"/>
      <c r="N22" s="309"/>
      <c r="O22" s="308"/>
    </row>
    <row r="23" spans="1:15" ht="15.75" customHeight="1" thickBot="1" x14ac:dyDescent="0.6">
      <c r="A23" s="505"/>
      <c r="B23" s="506"/>
      <c r="C23" s="224" t="s">
        <v>7</v>
      </c>
      <c r="D23" s="234" t="s">
        <v>372</v>
      </c>
      <c r="E23" s="304"/>
      <c r="F23" s="305"/>
      <c r="G23" s="306"/>
      <c r="H23" s="307"/>
      <c r="I23" s="304"/>
      <c r="J23" s="305"/>
      <c r="K23" s="306"/>
      <c r="L23" s="307"/>
      <c r="M23" s="308"/>
      <c r="N23" s="309"/>
      <c r="O23" s="308"/>
    </row>
    <row r="24" spans="1:15" ht="15.75" customHeight="1" thickBot="1" x14ac:dyDescent="0.6">
      <c r="A24" s="505"/>
      <c r="B24" s="506"/>
      <c r="C24" s="224" t="s">
        <v>187</v>
      </c>
      <c r="D24" s="234" t="s">
        <v>372</v>
      </c>
      <c r="E24" s="304"/>
      <c r="F24" s="305"/>
      <c r="G24" s="306"/>
      <c r="H24" s="307"/>
      <c r="I24" s="304"/>
      <c r="J24" s="305"/>
      <c r="K24" s="306"/>
      <c r="L24" s="307"/>
      <c r="M24" s="308"/>
      <c r="N24" s="309"/>
      <c r="O24" s="308"/>
    </row>
    <row r="25" spans="1:15" ht="15.75" customHeight="1" thickBot="1" x14ac:dyDescent="0.6">
      <c r="A25" s="505"/>
      <c r="B25" s="506"/>
      <c r="C25" s="224" t="s">
        <v>9</v>
      </c>
      <c r="D25" s="234" t="s">
        <v>372</v>
      </c>
      <c r="E25" s="304"/>
      <c r="F25" s="305"/>
      <c r="G25" s="306"/>
      <c r="H25" s="307"/>
      <c r="I25" s="304"/>
      <c r="J25" s="305"/>
      <c r="K25" s="306"/>
      <c r="L25" s="307"/>
      <c r="M25" s="308"/>
      <c r="N25" s="309"/>
      <c r="O25" s="308"/>
    </row>
    <row r="26" spans="1:15" ht="16.350000000000001" customHeight="1" thickBot="1" x14ac:dyDescent="0.6">
      <c r="A26" s="505"/>
      <c r="B26" s="506"/>
      <c r="C26" s="224" t="s">
        <v>188</v>
      </c>
      <c r="D26" s="234" t="s">
        <v>372</v>
      </c>
      <c r="E26" s="304"/>
      <c r="F26" s="305"/>
      <c r="G26" s="306"/>
      <c r="H26" s="307"/>
      <c r="I26" s="304"/>
      <c r="J26" s="305"/>
      <c r="K26" s="306"/>
      <c r="L26" s="307"/>
      <c r="M26" s="308"/>
      <c r="N26" s="309"/>
      <c r="O26" s="308"/>
    </row>
    <row r="27" spans="1:15" ht="16.350000000000001" customHeight="1" thickBot="1" x14ac:dyDescent="0.6">
      <c r="A27" s="507"/>
      <c r="B27" s="508"/>
      <c r="C27" s="226" t="s">
        <v>189</v>
      </c>
      <c r="D27" s="234" t="s">
        <v>372</v>
      </c>
      <c r="E27" s="310"/>
      <c r="F27" s="311"/>
      <c r="G27" s="312"/>
      <c r="H27" s="313"/>
      <c r="I27" s="310"/>
      <c r="J27" s="311"/>
      <c r="K27" s="312"/>
      <c r="L27" s="313"/>
      <c r="M27" s="314"/>
      <c r="N27" s="315"/>
      <c r="O27" s="314"/>
    </row>
  </sheetData>
  <sheetProtection algorithmName="SHA-512" hashValue="WFvwB6BAaOduu+QMNZcsoucx555lU5pLXf48cdoiJk1pXPjhSMaFJJQci2FA3VbCBH36bFXilgeOywvb2TPDaA==" saltValue="j2C4qDvrfFvsNQWfLx2R3g=="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D27">
    <cfRule type="expression" dxfId="23" priority="1">
      <formula>$D$11="no"</formula>
    </cfRule>
  </conditionalFormatting>
  <conditionalFormatting sqref="E18:O18">
    <cfRule type="expression" dxfId="22" priority="22">
      <formula>$D$18="no"</formula>
    </cfRule>
  </conditionalFormatting>
  <conditionalFormatting sqref="E18:O27">
    <cfRule type="expression" dxfId="21" priority="2">
      <formula>$D$12="no"</formula>
    </cfRule>
  </conditionalFormatting>
  <conditionalFormatting sqref="E19:O19">
    <cfRule type="expression" dxfId="20" priority="21">
      <formula>$D$19="no"</formula>
    </cfRule>
  </conditionalFormatting>
  <conditionalFormatting sqref="E20:O20">
    <cfRule type="expression" dxfId="19" priority="20">
      <formula>$D$20="no"</formula>
    </cfRule>
  </conditionalFormatting>
  <conditionalFormatting sqref="E21:O21">
    <cfRule type="expression" dxfId="18" priority="19">
      <formula>$D$21="no"</formula>
    </cfRule>
  </conditionalFormatting>
  <conditionalFormatting sqref="E22:O22">
    <cfRule type="expression" dxfId="17" priority="18">
      <formula>$D$22="no"</formula>
    </cfRule>
  </conditionalFormatting>
  <conditionalFormatting sqref="E23:O23">
    <cfRule type="expression" dxfId="16" priority="17">
      <formula>$D$23="no"</formula>
    </cfRule>
  </conditionalFormatting>
  <conditionalFormatting sqref="E24:O24">
    <cfRule type="expression" dxfId="15" priority="16">
      <formula>$D$24="no"</formula>
    </cfRule>
  </conditionalFormatting>
  <conditionalFormatting sqref="E25:O25">
    <cfRule type="expression" dxfId="14" priority="15">
      <formula>$D$25="no"</formula>
    </cfRule>
  </conditionalFormatting>
  <conditionalFormatting sqref="E26:O26">
    <cfRule type="expression" dxfId="13" priority="14">
      <formula>$D$26="no"</formula>
    </cfRule>
  </conditionalFormatting>
  <conditionalFormatting sqref="E27:O27">
    <cfRule type="expression" dxfId="12" priority="13">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9" customHeight="1" x14ac:dyDescent="0.7">
      <c r="A1" s="42" t="str">
        <f>'Cover and Instructions'!A1</f>
        <v>Georgia Families MHPAEA Parity</v>
      </c>
      <c r="E1" s="44" t="s">
        <v>569</v>
      </c>
    </row>
    <row r="2" spans="1:9" ht="25.8" x14ac:dyDescent="0.95">
      <c r="A2" s="45" t="s">
        <v>16</v>
      </c>
    </row>
    <row r="3" spans="1:9" ht="20.399999999999999" x14ac:dyDescent="0.75">
      <c r="A3" s="47" t="s">
        <v>183</v>
      </c>
    </row>
    <row r="4" spans="1:9" x14ac:dyDescent="0.55000000000000004">
      <c r="D4" s="77"/>
    </row>
    <row r="5" spans="1:9" x14ac:dyDescent="0.55000000000000004">
      <c r="A5" s="49" t="s">
        <v>0</v>
      </c>
      <c r="B5" s="50" t="str">
        <f>'Cover and Instructions'!D4</f>
        <v>Peach State Health Plan</v>
      </c>
      <c r="C5" s="50"/>
    </row>
    <row r="6" spans="1:9" x14ac:dyDescent="0.55000000000000004">
      <c r="A6" s="49" t="s">
        <v>513</v>
      </c>
      <c r="B6" s="50" t="str">
        <f>'Cover and Instructions'!D5</f>
        <v>Title XXI</v>
      </c>
      <c r="C6" s="50"/>
    </row>
    <row r="7" spans="1:9" x14ac:dyDescent="0.55000000000000004">
      <c r="A7" s="49" t="s">
        <v>252</v>
      </c>
      <c r="B7" s="49" t="s">
        <v>253</v>
      </c>
      <c r="D7" s="77"/>
    </row>
    <row r="8" spans="1:9" ht="14.7" thickBot="1" x14ac:dyDescent="0.6">
      <c r="D8" s="77"/>
    </row>
    <row r="9" spans="1:9" ht="48" customHeight="1" thickBot="1" x14ac:dyDescent="0.6">
      <c r="A9" s="482" t="s">
        <v>280</v>
      </c>
      <c r="B9" s="483"/>
      <c r="C9" s="490" t="s">
        <v>254</v>
      </c>
      <c r="D9" s="498" t="s">
        <v>407</v>
      </c>
      <c r="E9" s="496" t="s">
        <v>443</v>
      </c>
      <c r="F9" s="497"/>
      <c r="G9" s="493" t="s">
        <v>184</v>
      </c>
      <c r="H9" s="493" t="s">
        <v>502</v>
      </c>
      <c r="I9" s="493" t="s">
        <v>474</v>
      </c>
    </row>
    <row r="10" spans="1:9" ht="30" customHeight="1" x14ac:dyDescent="0.55000000000000004">
      <c r="A10" s="484"/>
      <c r="B10" s="485"/>
      <c r="C10" s="491"/>
      <c r="D10" s="499"/>
      <c r="E10" s="488" t="s">
        <v>211</v>
      </c>
      <c r="F10" s="489"/>
      <c r="G10" s="494"/>
      <c r="H10" s="494"/>
      <c r="I10" s="494"/>
    </row>
    <row r="11" spans="1:9" ht="39" customHeight="1" thickBot="1" x14ac:dyDescent="0.6">
      <c r="A11" s="486"/>
      <c r="B11" s="487"/>
      <c r="C11" s="492"/>
      <c r="D11" s="500"/>
      <c r="E11" s="220" t="s">
        <v>202</v>
      </c>
      <c r="F11" s="221" t="s">
        <v>203</v>
      </c>
      <c r="G11" s="495"/>
      <c r="H11" s="495"/>
      <c r="I11" s="495"/>
    </row>
    <row r="12" spans="1:9" ht="237.75" customHeight="1" thickBot="1" x14ac:dyDescent="0.6">
      <c r="A12" s="476" t="s">
        <v>449</v>
      </c>
      <c r="B12" s="477"/>
      <c r="C12" s="233" t="s">
        <v>6</v>
      </c>
      <c r="D12" s="223" t="s">
        <v>371</v>
      </c>
      <c r="E12" s="323" t="s">
        <v>586</v>
      </c>
      <c r="F12" s="324" t="s">
        <v>573</v>
      </c>
      <c r="G12" s="370" t="s">
        <v>701</v>
      </c>
      <c r="H12" s="371" t="s">
        <v>702</v>
      </c>
      <c r="I12" s="316" t="s">
        <v>587</v>
      </c>
    </row>
    <row r="13" spans="1:9" ht="237.75" customHeight="1" thickBot="1" x14ac:dyDescent="0.6">
      <c r="A13" s="478"/>
      <c r="B13" s="479"/>
      <c r="C13" s="222" t="s">
        <v>473</v>
      </c>
      <c r="D13" s="223" t="s">
        <v>371</v>
      </c>
      <c r="E13" s="306" t="s">
        <v>588</v>
      </c>
      <c r="F13" s="307" t="s">
        <v>573</v>
      </c>
      <c r="G13" s="308" t="s">
        <v>703</v>
      </c>
      <c r="H13" s="309" t="s">
        <v>704</v>
      </c>
      <c r="I13" s="308" t="s">
        <v>576</v>
      </c>
    </row>
    <row r="14" spans="1:9" ht="237.75" customHeight="1" thickBot="1" x14ac:dyDescent="0.6">
      <c r="A14" s="478"/>
      <c r="B14" s="479"/>
      <c r="C14" s="224" t="s">
        <v>2</v>
      </c>
      <c r="D14" s="223" t="s">
        <v>371</v>
      </c>
      <c r="E14" s="306" t="s">
        <v>589</v>
      </c>
      <c r="F14" s="307" t="s">
        <v>573</v>
      </c>
      <c r="G14" s="308" t="s">
        <v>705</v>
      </c>
      <c r="H14" s="309" t="s">
        <v>706</v>
      </c>
      <c r="I14" s="308" t="s">
        <v>576</v>
      </c>
    </row>
    <row r="15" spans="1:9" ht="237.75" customHeight="1" x14ac:dyDescent="0.55000000000000004">
      <c r="A15" s="478"/>
      <c r="B15" s="479"/>
      <c r="C15" s="224" t="s">
        <v>11</v>
      </c>
      <c r="D15" s="223" t="s">
        <v>371</v>
      </c>
      <c r="E15" s="306" t="s">
        <v>590</v>
      </c>
      <c r="F15" s="307" t="s">
        <v>573</v>
      </c>
      <c r="G15" s="308" t="s">
        <v>707</v>
      </c>
      <c r="H15" s="309" t="s">
        <v>591</v>
      </c>
      <c r="I15" s="308" t="s">
        <v>576</v>
      </c>
    </row>
    <row r="16" spans="1:9" ht="237.75" customHeight="1" x14ac:dyDescent="0.55000000000000004">
      <c r="A16" s="478"/>
      <c r="B16" s="479"/>
      <c r="C16" s="224" t="s">
        <v>12</v>
      </c>
      <c r="D16" s="231" t="s">
        <v>371</v>
      </c>
      <c r="E16" s="306" t="s">
        <v>592</v>
      </c>
      <c r="F16" s="307" t="s">
        <v>573</v>
      </c>
      <c r="G16" s="308" t="s">
        <v>708</v>
      </c>
      <c r="H16" s="309" t="s">
        <v>593</v>
      </c>
      <c r="I16" s="308" t="s">
        <v>576</v>
      </c>
    </row>
    <row r="17" spans="1:9" ht="237.75" customHeight="1" thickBot="1" x14ac:dyDescent="0.6">
      <c r="A17" s="480"/>
      <c r="B17" s="481"/>
      <c r="C17" s="226" t="s">
        <v>10</v>
      </c>
      <c r="D17" s="232" t="s">
        <v>372</v>
      </c>
      <c r="E17" s="312"/>
      <c r="F17" s="313"/>
      <c r="G17" s="314"/>
      <c r="H17" s="315"/>
      <c r="I17" s="314"/>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A1lbpSpoZDlIZGDDrbxICuvK+tPiKOqS2NffzzQ3OOxVVrvJsSKDs4iRmtUFfAJeB/a7L/9ci+0rTTu/UpFAyA==" saltValue="1uohMHkXJaffW/0wYUofx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5">
      <formula>$D$12="no"</formula>
    </cfRule>
  </conditionalFormatting>
  <conditionalFormatting sqref="E13:I13">
    <cfRule type="expression" dxfId="10" priority="4">
      <formula>$D$13="no"</formula>
    </cfRule>
  </conditionalFormatting>
  <conditionalFormatting sqref="E14:I14">
    <cfRule type="expression" dxfId="9" priority="3">
      <formula>$D$14="no"</formula>
    </cfRule>
  </conditionalFormatting>
  <conditionalFormatting sqref="E15:I15">
    <cfRule type="expression" dxfId="8" priority="2">
      <formula>$D$15="no"</formula>
    </cfRule>
  </conditionalFormatting>
  <conditionalFormatting sqref="E16:I16">
    <cfRule type="expression" dxfId="7" priority="1">
      <formula>$D$16="no"</formula>
    </cfRule>
  </conditionalFormatting>
  <conditionalFormatting sqref="E17:I17">
    <cfRule type="expression" dxfId="6" priority="19">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1"/>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9" customHeight="1" x14ac:dyDescent="0.7">
      <c r="A1" s="42" t="str">
        <f>'Cover and Instructions'!A1</f>
        <v>Georgia Families MHPAEA Parity</v>
      </c>
      <c r="E1" s="44" t="s">
        <v>569</v>
      </c>
    </row>
    <row r="2" spans="1:16" ht="25.8" x14ac:dyDescent="0.95">
      <c r="A2" s="45" t="s">
        <v>16</v>
      </c>
    </row>
    <row r="3" spans="1:16" ht="20.399999999999999" x14ac:dyDescent="0.75">
      <c r="A3" s="47" t="s">
        <v>183</v>
      </c>
    </row>
    <row r="4" spans="1:16" x14ac:dyDescent="0.55000000000000004">
      <c r="D4" s="77"/>
    </row>
    <row r="5" spans="1:16" x14ac:dyDescent="0.55000000000000004">
      <c r="A5" s="49" t="s">
        <v>0</v>
      </c>
      <c r="B5" s="50" t="str">
        <f>'Cover and Instructions'!D4</f>
        <v>Peach State Health Plan</v>
      </c>
      <c r="C5" s="50"/>
    </row>
    <row r="6" spans="1:16" x14ac:dyDescent="0.55000000000000004">
      <c r="A6" s="49" t="s">
        <v>513</v>
      </c>
      <c r="B6" s="50" t="str">
        <f>'Cover and Instructions'!D5</f>
        <v>Title XXI</v>
      </c>
      <c r="C6" s="50"/>
    </row>
    <row r="7" spans="1:16" x14ac:dyDescent="0.55000000000000004">
      <c r="A7" s="49" t="s">
        <v>255</v>
      </c>
      <c r="B7" s="49" t="s">
        <v>279</v>
      </c>
      <c r="D7" s="77"/>
    </row>
    <row r="8" spans="1:16" ht="14.7" thickBot="1" x14ac:dyDescent="0.6">
      <c r="D8" s="77"/>
      <c r="E8" s="219"/>
    </row>
    <row r="9" spans="1:16" ht="39" customHeight="1" thickBot="1" x14ac:dyDescent="0.6">
      <c r="A9" s="482" t="s">
        <v>280</v>
      </c>
      <c r="B9" s="483"/>
      <c r="C9" s="490" t="s">
        <v>256</v>
      </c>
      <c r="D9" s="498" t="s">
        <v>407</v>
      </c>
      <c r="E9" s="496" t="s">
        <v>343</v>
      </c>
      <c r="F9" s="497"/>
      <c r="G9" s="496" t="s">
        <v>344</v>
      </c>
      <c r="H9" s="497"/>
      <c r="I9" s="496" t="s">
        <v>345</v>
      </c>
      <c r="J9" s="497"/>
      <c r="K9" s="496" t="s">
        <v>443</v>
      </c>
      <c r="L9" s="497"/>
      <c r="M9" s="493" t="s">
        <v>184</v>
      </c>
      <c r="N9" s="493" t="s">
        <v>502</v>
      </c>
      <c r="O9" s="493" t="s">
        <v>446</v>
      </c>
      <c r="P9" s="509"/>
    </row>
    <row r="10" spans="1:16" ht="26.25" customHeight="1" x14ac:dyDescent="0.55000000000000004">
      <c r="A10" s="484"/>
      <c r="B10" s="485"/>
      <c r="C10" s="491"/>
      <c r="D10" s="499"/>
      <c r="E10" s="488" t="s">
        <v>211</v>
      </c>
      <c r="F10" s="489"/>
      <c r="G10" s="488" t="s">
        <v>211</v>
      </c>
      <c r="H10" s="489"/>
      <c r="I10" s="488" t="s">
        <v>211</v>
      </c>
      <c r="J10" s="489"/>
      <c r="K10" s="488" t="s">
        <v>211</v>
      </c>
      <c r="L10" s="489"/>
      <c r="M10" s="494"/>
      <c r="N10" s="494"/>
      <c r="O10" s="494"/>
      <c r="P10" s="509"/>
    </row>
    <row r="11" spans="1:16" ht="26.25" customHeight="1" thickBot="1" x14ac:dyDescent="0.6">
      <c r="A11" s="486"/>
      <c r="B11" s="487"/>
      <c r="C11" s="492"/>
      <c r="D11" s="500"/>
      <c r="E11" s="220" t="s">
        <v>202</v>
      </c>
      <c r="F11" s="221" t="s">
        <v>203</v>
      </c>
      <c r="G11" s="220" t="s">
        <v>202</v>
      </c>
      <c r="H11" s="221" t="s">
        <v>203</v>
      </c>
      <c r="I11" s="220" t="s">
        <v>202</v>
      </c>
      <c r="J11" s="221" t="s">
        <v>203</v>
      </c>
      <c r="K11" s="220" t="s">
        <v>202</v>
      </c>
      <c r="L11" s="221" t="s">
        <v>203</v>
      </c>
      <c r="M11" s="495"/>
      <c r="N11" s="495"/>
      <c r="O11" s="495"/>
      <c r="P11" s="509"/>
    </row>
    <row r="12" spans="1:16" ht="140.25" customHeight="1" x14ac:dyDescent="0.55000000000000004">
      <c r="A12" s="503" t="s">
        <v>450</v>
      </c>
      <c r="B12" s="504"/>
      <c r="C12" s="233" t="s">
        <v>208</v>
      </c>
      <c r="D12" s="223" t="s">
        <v>371</v>
      </c>
      <c r="E12" s="321" t="s">
        <v>687</v>
      </c>
      <c r="F12" s="322" t="s">
        <v>573</v>
      </c>
      <c r="G12" s="323" t="s">
        <v>594</v>
      </c>
      <c r="H12" s="324" t="s">
        <v>595</v>
      </c>
      <c r="I12" s="321" t="s">
        <v>596</v>
      </c>
      <c r="J12" s="322" t="s">
        <v>573</v>
      </c>
      <c r="K12" s="366" t="s">
        <v>597</v>
      </c>
      <c r="L12" s="366" t="s">
        <v>597</v>
      </c>
      <c r="M12" s="316" t="s">
        <v>598</v>
      </c>
      <c r="N12" s="367" t="s">
        <v>688</v>
      </c>
      <c r="O12" s="316" t="s">
        <v>576</v>
      </c>
    </row>
    <row r="13" spans="1:16" ht="140.25" customHeight="1" x14ac:dyDescent="0.55000000000000004">
      <c r="A13" s="505"/>
      <c r="B13" s="506"/>
      <c r="C13" s="224" t="s">
        <v>503</v>
      </c>
      <c r="D13" s="231" t="s">
        <v>371</v>
      </c>
      <c r="E13" s="304" t="s">
        <v>599</v>
      </c>
      <c r="F13" s="305" t="s">
        <v>689</v>
      </c>
      <c r="G13" s="306" t="s">
        <v>574</v>
      </c>
      <c r="H13" s="307" t="s">
        <v>573</v>
      </c>
      <c r="I13" s="304" t="s">
        <v>600</v>
      </c>
      <c r="J13" s="305" t="s">
        <v>601</v>
      </c>
      <c r="K13" s="368" t="s">
        <v>602</v>
      </c>
      <c r="L13" s="369" t="s">
        <v>602</v>
      </c>
      <c r="M13" s="308" t="s">
        <v>603</v>
      </c>
      <c r="N13" s="309" t="s">
        <v>613</v>
      </c>
      <c r="O13" s="308" t="s">
        <v>576</v>
      </c>
    </row>
    <row r="14" spans="1:16" ht="140.25" customHeight="1" x14ac:dyDescent="0.55000000000000004">
      <c r="A14" s="505"/>
      <c r="B14" s="506"/>
      <c r="C14" s="224" t="s">
        <v>5</v>
      </c>
      <c r="D14" s="231" t="s">
        <v>371</v>
      </c>
      <c r="E14" s="304" t="s">
        <v>690</v>
      </c>
      <c r="F14" s="305" t="s">
        <v>573</v>
      </c>
      <c r="G14" s="306" t="s">
        <v>574</v>
      </c>
      <c r="H14" s="307" t="s">
        <v>573</v>
      </c>
      <c r="I14" s="304" t="s">
        <v>601</v>
      </c>
      <c r="J14" s="305" t="s">
        <v>601</v>
      </c>
      <c r="K14" s="368" t="s">
        <v>602</v>
      </c>
      <c r="L14" s="369" t="s">
        <v>602</v>
      </c>
      <c r="M14" s="308" t="s">
        <v>604</v>
      </c>
      <c r="N14" s="309" t="s">
        <v>605</v>
      </c>
      <c r="O14" s="308" t="s">
        <v>576</v>
      </c>
    </row>
    <row r="15" spans="1:16" ht="140.25" customHeight="1" x14ac:dyDescent="0.55000000000000004">
      <c r="A15" s="505"/>
      <c r="B15" s="506"/>
      <c r="C15" s="224" t="s">
        <v>504</v>
      </c>
      <c r="D15" s="231" t="s">
        <v>371</v>
      </c>
      <c r="E15" s="304" t="s">
        <v>606</v>
      </c>
      <c r="F15" s="305" t="s">
        <v>573</v>
      </c>
      <c r="G15" s="306" t="s">
        <v>606</v>
      </c>
      <c r="H15" s="307" t="s">
        <v>573</v>
      </c>
      <c r="I15" s="304" t="s">
        <v>601</v>
      </c>
      <c r="J15" s="305" t="s">
        <v>601</v>
      </c>
      <c r="K15" s="368" t="s">
        <v>602</v>
      </c>
      <c r="L15" s="369" t="s">
        <v>602</v>
      </c>
      <c r="M15" s="308" t="s">
        <v>607</v>
      </c>
      <c r="N15" s="309" t="s">
        <v>614</v>
      </c>
      <c r="O15" s="308" t="s">
        <v>576</v>
      </c>
    </row>
    <row r="16" spans="1:16" ht="140.25" customHeight="1" x14ac:dyDescent="0.55000000000000004">
      <c r="A16" s="505"/>
      <c r="B16" s="506"/>
      <c r="C16" s="224" t="s">
        <v>8</v>
      </c>
      <c r="D16" s="231" t="s">
        <v>372</v>
      </c>
      <c r="E16" s="327"/>
      <c r="F16" s="328"/>
      <c r="G16" s="329"/>
      <c r="H16" s="330"/>
      <c r="I16" s="327"/>
      <c r="J16" s="328"/>
      <c r="K16" s="329"/>
      <c r="L16" s="330"/>
      <c r="M16" s="317"/>
      <c r="N16" s="318"/>
      <c r="O16" s="317"/>
    </row>
    <row r="17" spans="1:15" ht="140.25" customHeight="1" thickBot="1" x14ac:dyDescent="0.6">
      <c r="A17" s="507"/>
      <c r="B17" s="508"/>
      <c r="C17" s="226" t="s">
        <v>4</v>
      </c>
      <c r="D17" s="232" t="s">
        <v>372</v>
      </c>
      <c r="E17" s="331"/>
      <c r="F17" s="332"/>
      <c r="G17" s="333"/>
      <c r="H17" s="334"/>
      <c r="I17" s="331"/>
      <c r="J17" s="332"/>
      <c r="K17" s="333"/>
      <c r="L17" s="334"/>
      <c r="M17" s="319"/>
      <c r="N17" s="320"/>
      <c r="O17" s="319"/>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hpdfLd0ExV9j8Bv0yEhTOpgfvX+A27fSrd1z/PmvhXDb8EabidZ9zmwMHFZOEnHQIwmwxyoh9qGtWdeLQE3Ddg==" saltValue="N8jHBJSExagTOWynu8HCaQ==" spinCount="100000" sheet="1" objects="1" scenarios="1" formatCells="0" formatColumns="0" formatRows="0" selectLockedCells="1"/>
  <customSheetViews>
    <customSheetView guid="{13810DCC-AA08-45AA-A2EB-614B3F1533B3}">
      <pageMargins left="0.7" right="0.7" top="0.75" bottom="0.75" header="0.3" footer="0.3"/>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2:O12">
    <cfRule type="expression" dxfId="5" priority="2">
      <formula>$D$12="no"</formula>
    </cfRule>
  </conditionalFormatting>
  <conditionalFormatting sqref="E13:O13">
    <cfRule type="expression" dxfId="4" priority="4">
      <formula>$D$13="no"</formula>
    </cfRule>
  </conditionalFormatting>
  <conditionalFormatting sqref="E14:O14">
    <cfRule type="expression" dxfId="3" priority="1">
      <formula>$D$14="no"</formula>
    </cfRule>
  </conditionalFormatting>
  <conditionalFormatting sqref="E15:O15">
    <cfRule type="expression" dxfId="2" priority="3">
      <formula>$D$15="no"</formula>
    </cfRule>
  </conditionalFormatting>
  <conditionalFormatting sqref="E16:O16">
    <cfRule type="expression" dxfId="1" priority="14">
      <formula>$D$16="no"</formula>
    </cfRule>
  </conditionalFormatting>
  <conditionalFormatting sqref="E17:O17">
    <cfRule type="expression" dxfId="0" priority="13">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3"/>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627</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628</v>
      </c>
      <c r="B7" s="49"/>
    </row>
    <row r="8" spans="1:15" ht="14.7" thickBot="1" x14ac:dyDescent="0.6">
      <c r="D8" s="219"/>
    </row>
    <row r="9" spans="1:15" ht="39" customHeight="1" thickBot="1" x14ac:dyDescent="0.6">
      <c r="A9" s="482" t="s">
        <v>280</v>
      </c>
      <c r="B9" s="483"/>
      <c r="C9" s="490" t="s">
        <v>629</v>
      </c>
      <c r="D9" s="496" t="s">
        <v>343</v>
      </c>
      <c r="E9" s="497"/>
      <c r="F9" s="496" t="s">
        <v>344</v>
      </c>
      <c r="G9" s="497"/>
      <c r="H9" s="496" t="s">
        <v>345</v>
      </c>
      <c r="I9" s="497"/>
      <c r="J9" s="496" t="s">
        <v>443</v>
      </c>
      <c r="K9" s="497"/>
      <c r="L9" s="493" t="s">
        <v>184</v>
      </c>
      <c r="M9" s="493" t="s">
        <v>502</v>
      </c>
      <c r="N9" s="493" t="s">
        <v>630</v>
      </c>
      <c r="O9" s="509"/>
    </row>
    <row r="10" spans="1:15" ht="26.25" customHeight="1" x14ac:dyDescent="0.55000000000000004">
      <c r="A10" s="484"/>
      <c r="B10" s="485"/>
      <c r="C10" s="491"/>
      <c r="D10" s="488" t="s">
        <v>631</v>
      </c>
      <c r="E10" s="489"/>
      <c r="F10" s="488" t="s">
        <v>631</v>
      </c>
      <c r="G10" s="489"/>
      <c r="H10" s="488" t="s">
        <v>631</v>
      </c>
      <c r="I10" s="489"/>
      <c r="J10" s="488" t="s">
        <v>631</v>
      </c>
      <c r="K10" s="489"/>
      <c r="L10" s="494"/>
      <c r="M10" s="494"/>
      <c r="N10" s="494"/>
      <c r="O10" s="509"/>
    </row>
    <row r="11" spans="1:15" ht="26.25" customHeight="1" thickBot="1" x14ac:dyDescent="0.6">
      <c r="A11" s="486"/>
      <c r="B11" s="487"/>
      <c r="C11" s="492"/>
      <c r="D11" s="220" t="s">
        <v>202</v>
      </c>
      <c r="E11" s="221" t="s">
        <v>203</v>
      </c>
      <c r="F11" s="220" t="s">
        <v>202</v>
      </c>
      <c r="G11" s="221" t="s">
        <v>203</v>
      </c>
      <c r="H11" s="220" t="s">
        <v>202</v>
      </c>
      <c r="I11" s="221" t="s">
        <v>203</v>
      </c>
      <c r="J11" s="220" t="s">
        <v>202</v>
      </c>
      <c r="K11" s="221" t="s">
        <v>203</v>
      </c>
      <c r="L11" s="495"/>
      <c r="M11" s="495"/>
      <c r="N11" s="495"/>
      <c r="O11" s="509"/>
    </row>
    <row r="12" spans="1:15" ht="140.25" customHeight="1" x14ac:dyDescent="0.55000000000000004">
      <c r="A12" s="476" t="s">
        <v>632</v>
      </c>
      <c r="B12" s="477"/>
      <c r="C12" s="233" t="s">
        <v>633</v>
      </c>
      <c r="D12" s="337">
        <v>1121</v>
      </c>
      <c r="E12" s="338">
        <v>773</v>
      </c>
      <c r="F12" s="339">
        <v>640693</v>
      </c>
      <c r="G12" s="340">
        <v>109016</v>
      </c>
      <c r="H12" s="337">
        <v>87771</v>
      </c>
      <c r="I12" s="338">
        <v>1212</v>
      </c>
      <c r="J12" s="339">
        <v>472864</v>
      </c>
      <c r="K12" s="340">
        <v>22292</v>
      </c>
      <c r="L12" s="317" t="s">
        <v>575</v>
      </c>
      <c r="M12" s="318" t="s">
        <v>575</v>
      </c>
      <c r="N12" s="317" t="s">
        <v>575</v>
      </c>
    </row>
    <row r="13" spans="1:15" ht="140.25" customHeight="1" x14ac:dyDescent="0.55000000000000004">
      <c r="A13" s="478"/>
      <c r="B13" s="479"/>
      <c r="C13" s="224" t="s">
        <v>634</v>
      </c>
      <c r="D13" s="327">
        <v>995</v>
      </c>
      <c r="E13" s="328">
        <v>707</v>
      </c>
      <c r="F13" s="329">
        <v>498479</v>
      </c>
      <c r="G13" s="330">
        <v>97657</v>
      </c>
      <c r="H13" s="327">
        <v>66149</v>
      </c>
      <c r="I13" s="328">
        <v>806</v>
      </c>
      <c r="J13" s="329">
        <v>408629</v>
      </c>
      <c r="K13" s="330">
        <v>12556</v>
      </c>
      <c r="L13" s="317" t="s">
        <v>575</v>
      </c>
      <c r="M13" s="318" t="s">
        <v>575</v>
      </c>
      <c r="N13" s="317" t="s">
        <v>575</v>
      </c>
    </row>
    <row r="14" spans="1:15" ht="140.25" customHeight="1" x14ac:dyDescent="0.55000000000000004">
      <c r="A14" s="478"/>
      <c r="B14" s="479"/>
      <c r="C14" s="224" t="s">
        <v>635</v>
      </c>
      <c r="D14" s="327">
        <v>126</v>
      </c>
      <c r="E14" s="328">
        <v>66</v>
      </c>
      <c r="F14" s="329">
        <v>142214</v>
      </c>
      <c r="G14" s="330">
        <v>11359</v>
      </c>
      <c r="H14" s="327">
        <v>21622</v>
      </c>
      <c r="I14" s="328">
        <v>406</v>
      </c>
      <c r="J14" s="329">
        <v>64235</v>
      </c>
      <c r="K14" s="330">
        <v>9736</v>
      </c>
      <c r="L14" s="317" t="s">
        <v>575</v>
      </c>
      <c r="M14" s="318" t="s">
        <v>575</v>
      </c>
      <c r="N14" s="317" t="s">
        <v>575</v>
      </c>
    </row>
    <row r="15" spans="1:15" ht="140.25" customHeight="1" x14ac:dyDescent="0.55000000000000004">
      <c r="A15" s="478"/>
      <c r="B15" s="479"/>
      <c r="C15" s="224" t="s">
        <v>636</v>
      </c>
      <c r="D15" s="327">
        <v>10</v>
      </c>
      <c r="E15" s="328">
        <v>2</v>
      </c>
      <c r="F15" s="329">
        <v>0</v>
      </c>
      <c r="G15" s="330">
        <v>0</v>
      </c>
      <c r="H15" s="327">
        <v>0</v>
      </c>
      <c r="I15" s="328">
        <v>0</v>
      </c>
      <c r="J15" s="329">
        <v>0</v>
      </c>
      <c r="K15" s="330">
        <v>0</v>
      </c>
      <c r="L15" s="317" t="s">
        <v>575</v>
      </c>
      <c r="M15" s="318" t="s">
        <v>575</v>
      </c>
      <c r="N15" s="317" t="s">
        <v>575</v>
      </c>
    </row>
    <row r="16" spans="1:15" ht="140.25" customHeight="1" x14ac:dyDescent="0.55000000000000004">
      <c r="A16" s="478"/>
      <c r="B16" s="479"/>
      <c r="C16" s="224" t="s">
        <v>637</v>
      </c>
      <c r="D16" s="327">
        <v>131</v>
      </c>
      <c r="E16" s="328">
        <v>2</v>
      </c>
      <c r="F16" s="329">
        <v>290</v>
      </c>
      <c r="G16" s="330">
        <v>9776</v>
      </c>
      <c r="H16" s="327">
        <v>10574</v>
      </c>
      <c r="I16" s="328">
        <v>319</v>
      </c>
      <c r="J16" s="329" t="s">
        <v>691</v>
      </c>
      <c r="K16" s="329" t="s">
        <v>691</v>
      </c>
      <c r="L16" s="317" t="s">
        <v>575</v>
      </c>
      <c r="M16" s="318" t="s">
        <v>575</v>
      </c>
      <c r="N16" s="317" t="s">
        <v>575</v>
      </c>
    </row>
    <row r="17" spans="1:14" ht="140.25" customHeight="1" x14ac:dyDescent="0.55000000000000004">
      <c r="A17" s="478"/>
      <c r="B17" s="479"/>
      <c r="C17" s="224" t="s">
        <v>638</v>
      </c>
      <c r="D17" s="327">
        <v>874</v>
      </c>
      <c r="E17" s="328">
        <v>680</v>
      </c>
      <c r="F17" s="329">
        <v>493333</v>
      </c>
      <c r="G17" s="330">
        <v>85032</v>
      </c>
      <c r="H17" s="327">
        <v>62317</v>
      </c>
      <c r="I17" s="328">
        <v>909</v>
      </c>
      <c r="J17" s="329">
        <v>472864</v>
      </c>
      <c r="K17" s="330">
        <v>22292</v>
      </c>
      <c r="L17" s="317" t="s">
        <v>575</v>
      </c>
      <c r="M17" s="318" t="s">
        <v>575</v>
      </c>
      <c r="N17" s="317" t="s">
        <v>575</v>
      </c>
    </row>
    <row r="18" spans="1:14" ht="140.25" customHeight="1" x14ac:dyDescent="0.55000000000000004">
      <c r="A18" s="478"/>
      <c r="B18" s="479"/>
      <c r="C18" s="224" t="s">
        <v>639</v>
      </c>
      <c r="D18" s="327">
        <v>18.8</v>
      </c>
      <c r="E18" s="328">
        <v>16.3</v>
      </c>
      <c r="F18" s="329">
        <v>6.8</v>
      </c>
      <c r="G18" s="330">
        <v>6.8</v>
      </c>
      <c r="H18" s="327">
        <v>15.6</v>
      </c>
      <c r="I18" s="328">
        <v>16.100000000000001</v>
      </c>
      <c r="J18" s="329">
        <v>0</v>
      </c>
      <c r="K18" s="330">
        <v>0</v>
      </c>
      <c r="L18" s="317" t="s">
        <v>575</v>
      </c>
      <c r="M18" s="318" t="s">
        <v>575</v>
      </c>
      <c r="N18" s="317" t="s">
        <v>575</v>
      </c>
    </row>
    <row r="19" spans="1:14" ht="140.25" customHeight="1" x14ac:dyDescent="0.55000000000000004">
      <c r="A19" s="478"/>
      <c r="B19" s="479"/>
      <c r="C19" s="224" t="s">
        <v>640</v>
      </c>
      <c r="D19" s="327">
        <v>872</v>
      </c>
      <c r="E19" s="328">
        <v>495</v>
      </c>
      <c r="F19" s="329">
        <v>90086</v>
      </c>
      <c r="G19" s="330">
        <v>14262</v>
      </c>
      <c r="H19" s="327">
        <v>21315</v>
      </c>
      <c r="I19" s="328">
        <v>518</v>
      </c>
      <c r="J19" s="329">
        <v>68066</v>
      </c>
      <c r="K19" s="330">
        <v>10943</v>
      </c>
      <c r="L19" s="317" t="s">
        <v>575</v>
      </c>
      <c r="M19" s="318" t="s">
        <v>575</v>
      </c>
      <c r="N19" s="317" t="s">
        <v>575</v>
      </c>
    </row>
    <row r="20" spans="1:14" ht="140.25" customHeight="1" x14ac:dyDescent="0.55000000000000004">
      <c r="A20" s="478"/>
      <c r="B20" s="479"/>
      <c r="C20" s="224" t="s">
        <v>641</v>
      </c>
      <c r="D20" s="327">
        <v>5</v>
      </c>
      <c r="E20" s="328">
        <v>1166</v>
      </c>
      <c r="F20" s="329">
        <v>7564</v>
      </c>
      <c r="G20" s="330">
        <v>9501</v>
      </c>
      <c r="H20" s="327" t="s">
        <v>575</v>
      </c>
      <c r="I20" s="328" t="s">
        <v>575</v>
      </c>
      <c r="J20" s="329">
        <v>6602</v>
      </c>
      <c r="K20" s="330">
        <v>2523</v>
      </c>
      <c r="L20" s="317" t="s">
        <v>575</v>
      </c>
      <c r="M20" s="318" t="s">
        <v>575</v>
      </c>
      <c r="N20" s="317" t="s">
        <v>575</v>
      </c>
    </row>
    <row r="21" spans="1:14" ht="140.25" customHeight="1" x14ac:dyDescent="0.55000000000000004">
      <c r="A21" s="478"/>
      <c r="B21" s="479"/>
      <c r="C21" s="224" t="s">
        <v>642</v>
      </c>
      <c r="D21" s="327">
        <v>5</v>
      </c>
      <c r="E21" s="328">
        <v>1094</v>
      </c>
      <c r="F21" s="329">
        <v>6722</v>
      </c>
      <c r="G21" s="330">
        <v>8066</v>
      </c>
      <c r="H21" s="327" t="s">
        <v>575</v>
      </c>
      <c r="I21" s="328" t="s">
        <v>575</v>
      </c>
      <c r="J21" s="329">
        <v>4083</v>
      </c>
      <c r="K21" s="330">
        <v>1587</v>
      </c>
      <c r="L21" s="317" t="s">
        <v>575</v>
      </c>
      <c r="M21" s="318" t="s">
        <v>575</v>
      </c>
      <c r="N21" s="317" t="s">
        <v>575</v>
      </c>
    </row>
    <row r="22" spans="1:14" ht="140.25" customHeight="1" thickBot="1" x14ac:dyDescent="0.6">
      <c r="A22" s="510"/>
      <c r="B22" s="511"/>
      <c r="C22" s="342" t="s">
        <v>643</v>
      </c>
      <c r="D22" s="343">
        <v>0</v>
      </c>
      <c r="E22" s="344">
        <v>72</v>
      </c>
      <c r="F22" s="345">
        <v>842</v>
      </c>
      <c r="G22" s="346">
        <v>1441</v>
      </c>
      <c r="H22" s="327" t="s">
        <v>575</v>
      </c>
      <c r="I22" s="328" t="s">
        <v>575</v>
      </c>
      <c r="J22" s="345">
        <v>2519</v>
      </c>
      <c r="K22" s="346">
        <v>936</v>
      </c>
      <c r="L22" s="317" t="s">
        <v>575</v>
      </c>
      <c r="M22" s="318" t="s">
        <v>575</v>
      </c>
      <c r="N22" s="317" t="s">
        <v>575</v>
      </c>
    </row>
    <row r="23" spans="1:14" ht="14.7" thickTop="1" x14ac:dyDescent="0.55000000000000004"/>
  </sheetData>
  <sheetProtection algorithmName="SHA-512" hashValue="pqzg8Z6KsXylzVNwzoWuxZtcBCDdiCFPT0mRHzfjB1fKvpa2FboTlzxe5BHEvIZ3L5elpOhtf212x89mmOCZuQ==" saltValue="LmNDnOnk2eup3tK6gNO3J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21"/>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13.83984375" style="43" customWidth="1"/>
    <col min="5" max="5" width="13.68359375" style="43" customWidth="1"/>
    <col min="6" max="6" width="15.26171875" style="43" customWidth="1"/>
    <col min="7" max="7" width="16.41796875" style="43" customWidth="1"/>
    <col min="8" max="8" width="15.68359375" style="43" customWidth="1"/>
    <col min="9" max="9" width="16.41796875" style="43" customWidth="1"/>
    <col min="10" max="10" width="17.26171875" style="43" customWidth="1"/>
    <col min="11" max="11" width="18.41796875" style="43" customWidth="1"/>
    <col min="12" max="12" width="36.15625" style="43" customWidth="1"/>
    <col min="13" max="13" width="38.15625" style="43" customWidth="1"/>
    <col min="14" max="14" width="35.4179687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644</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XXI</v>
      </c>
      <c r="C6" s="50"/>
    </row>
    <row r="7" spans="1:15" x14ac:dyDescent="0.55000000000000004">
      <c r="A7" s="49" t="s">
        <v>645</v>
      </c>
      <c r="B7" s="49"/>
    </row>
    <row r="8" spans="1:15" ht="14.7" thickBot="1" x14ac:dyDescent="0.6">
      <c r="D8" s="219"/>
    </row>
    <row r="9" spans="1:15" ht="39" customHeight="1" thickBot="1" x14ac:dyDescent="0.6">
      <c r="A9" s="482" t="s">
        <v>280</v>
      </c>
      <c r="B9" s="483"/>
      <c r="C9" s="490" t="s">
        <v>646</v>
      </c>
      <c r="D9" s="496" t="s">
        <v>343</v>
      </c>
      <c r="E9" s="497"/>
      <c r="F9" s="496" t="s">
        <v>344</v>
      </c>
      <c r="G9" s="497"/>
      <c r="H9" s="496" t="s">
        <v>345</v>
      </c>
      <c r="I9" s="497"/>
      <c r="J9" s="496" t="s">
        <v>443</v>
      </c>
      <c r="K9" s="497"/>
      <c r="L9" s="493" t="s">
        <v>184</v>
      </c>
      <c r="M9" s="493" t="s">
        <v>502</v>
      </c>
      <c r="N9" s="493" t="s">
        <v>630</v>
      </c>
      <c r="O9" s="509"/>
    </row>
    <row r="10" spans="1:15" ht="26.25" customHeight="1" x14ac:dyDescent="0.55000000000000004">
      <c r="A10" s="484"/>
      <c r="B10" s="485"/>
      <c r="C10" s="491"/>
      <c r="D10" s="488" t="s">
        <v>647</v>
      </c>
      <c r="E10" s="489"/>
      <c r="F10" s="488" t="s">
        <v>647</v>
      </c>
      <c r="G10" s="489"/>
      <c r="H10" s="488" t="s">
        <v>647</v>
      </c>
      <c r="I10" s="489"/>
      <c r="J10" s="488" t="s">
        <v>647</v>
      </c>
      <c r="K10" s="489"/>
      <c r="L10" s="494"/>
      <c r="M10" s="494"/>
      <c r="N10" s="494"/>
      <c r="O10" s="509"/>
    </row>
    <row r="11" spans="1:15" ht="26.25" customHeight="1" thickBot="1" x14ac:dyDescent="0.6">
      <c r="A11" s="486"/>
      <c r="B11" s="487"/>
      <c r="C11" s="492"/>
      <c r="D11" s="220" t="s">
        <v>202</v>
      </c>
      <c r="E11" s="221" t="s">
        <v>203</v>
      </c>
      <c r="F11" s="220" t="s">
        <v>202</v>
      </c>
      <c r="G11" s="221" t="s">
        <v>203</v>
      </c>
      <c r="H11" s="220" t="s">
        <v>202</v>
      </c>
      <c r="I11" s="221" t="s">
        <v>203</v>
      </c>
      <c r="J11" s="220" t="s">
        <v>202</v>
      </c>
      <c r="K11" s="221" t="s">
        <v>203</v>
      </c>
      <c r="L11" s="495"/>
      <c r="M11" s="495"/>
      <c r="N11" s="495"/>
      <c r="O11" s="509"/>
    </row>
    <row r="12" spans="1:15" ht="31.5" customHeight="1" x14ac:dyDescent="0.55000000000000004">
      <c r="A12" s="503" t="s">
        <v>648</v>
      </c>
      <c r="B12" s="504"/>
      <c r="C12" s="347" t="s">
        <v>649</v>
      </c>
      <c r="D12" s="337" t="s">
        <v>680</v>
      </c>
      <c r="E12" s="338" t="s">
        <v>680</v>
      </c>
      <c r="F12" s="339" t="s">
        <v>680</v>
      </c>
      <c r="G12" s="340" t="s">
        <v>680</v>
      </c>
      <c r="H12" s="337" t="s">
        <v>680</v>
      </c>
      <c r="I12" s="338" t="s">
        <v>680</v>
      </c>
      <c r="J12" s="339" t="s">
        <v>692</v>
      </c>
      <c r="K12" s="339" t="s">
        <v>692</v>
      </c>
      <c r="L12" s="341" t="s">
        <v>693</v>
      </c>
      <c r="M12" s="359" t="s">
        <v>575</v>
      </c>
      <c r="N12" s="358" t="s">
        <v>575</v>
      </c>
    </row>
    <row r="13" spans="1:15" ht="32.85" customHeight="1" x14ac:dyDescent="0.55000000000000004">
      <c r="A13" s="512"/>
      <c r="B13" s="513"/>
      <c r="C13" s="224" t="s">
        <v>650</v>
      </c>
      <c r="D13" s="348" t="s">
        <v>681</v>
      </c>
      <c r="E13" s="349" t="s">
        <v>681</v>
      </c>
      <c r="F13" s="350" t="s">
        <v>681</v>
      </c>
      <c r="G13" s="351" t="s">
        <v>681</v>
      </c>
      <c r="H13" s="348" t="s">
        <v>681</v>
      </c>
      <c r="I13" s="349" t="s">
        <v>681</v>
      </c>
      <c r="J13" s="350" t="s">
        <v>694</v>
      </c>
      <c r="K13" s="350" t="s">
        <v>694</v>
      </c>
      <c r="L13" s="352" t="s">
        <v>695</v>
      </c>
      <c r="M13" s="359" t="s">
        <v>575</v>
      </c>
      <c r="N13" s="358" t="s">
        <v>575</v>
      </c>
    </row>
    <row r="14" spans="1:15" ht="32.85" customHeight="1" x14ac:dyDescent="0.55000000000000004">
      <c r="A14" s="505"/>
      <c r="B14" s="506"/>
      <c r="C14" s="224" t="s">
        <v>651</v>
      </c>
      <c r="D14" s="327">
        <v>108</v>
      </c>
      <c r="E14" s="328" t="s">
        <v>682</v>
      </c>
      <c r="F14" s="329" t="s">
        <v>682</v>
      </c>
      <c r="G14" s="330" t="s">
        <v>682</v>
      </c>
      <c r="H14" s="327" t="s">
        <v>682</v>
      </c>
      <c r="I14" s="328" t="s">
        <v>682</v>
      </c>
      <c r="J14" s="329">
        <v>1</v>
      </c>
      <c r="K14" s="330">
        <v>1</v>
      </c>
      <c r="L14" s="317" t="s">
        <v>696</v>
      </c>
      <c r="M14" s="359" t="s">
        <v>575</v>
      </c>
      <c r="N14" s="358" t="s">
        <v>575</v>
      </c>
    </row>
    <row r="15" spans="1:15" ht="29.5" customHeight="1" x14ac:dyDescent="0.55000000000000004">
      <c r="A15" s="505"/>
      <c r="B15" s="506"/>
      <c r="C15" s="224" t="s">
        <v>652</v>
      </c>
      <c r="D15" s="327">
        <v>1</v>
      </c>
      <c r="E15" s="328" t="s">
        <v>682</v>
      </c>
      <c r="F15" s="329" t="s">
        <v>682</v>
      </c>
      <c r="G15" s="330" t="s">
        <v>682</v>
      </c>
      <c r="H15" s="327" t="s">
        <v>682</v>
      </c>
      <c r="I15" s="328" t="s">
        <v>682</v>
      </c>
      <c r="J15" s="329">
        <v>0</v>
      </c>
      <c r="K15" s="330">
        <v>12</v>
      </c>
      <c r="L15" s="317" t="s">
        <v>697</v>
      </c>
      <c r="M15" s="359" t="s">
        <v>575</v>
      </c>
      <c r="N15" s="358" t="s">
        <v>575</v>
      </c>
    </row>
    <row r="16" spans="1:15" ht="31.5" customHeight="1" x14ac:dyDescent="0.55000000000000004">
      <c r="A16" s="505"/>
      <c r="B16" s="506"/>
      <c r="C16" s="224" t="s">
        <v>653</v>
      </c>
      <c r="D16" s="327">
        <v>14</v>
      </c>
      <c r="E16" s="328" t="s">
        <v>682</v>
      </c>
      <c r="F16" s="329" t="s">
        <v>682</v>
      </c>
      <c r="G16" s="330" t="s">
        <v>682</v>
      </c>
      <c r="H16" s="327" t="s">
        <v>682</v>
      </c>
      <c r="I16" s="328" t="s">
        <v>682</v>
      </c>
      <c r="J16" s="329">
        <v>0</v>
      </c>
      <c r="K16" s="330">
        <v>0</v>
      </c>
      <c r="L16" s="317" t="s">
        <v>684</v>
      </c>
      <c r="M16" s="359" t="s">
        <v>575</v>
      </c>
      <c r="N16" s="358" t="s">
        <v>575</v>
      </c>
    </row>
    <row r="17" spans="1:14" ht="30.25" customHeight="1" x14ac:dyDescent="0.55000000000000004">
      <c r="A17" s="514"/>
      <c r="B17" s="515"/>
      <c r="C17" s="353" t="s">
        <v>654</v>
      </c>
      <c r="D17" s="354">
        <v>9</v>
      </c>
      <c r="E17" s="355" t="s">
        <v>682</v>
      </c>
      <c r="F17" s="356" t="s">
        <v>682</v>
      </c>
      <c r="G17" s="357" t="s">
        <v>682</v>
      </c>
      <c r="H17" s="354" t="s">
        <v>682</v>
      </c>
      <c r="I17" s="355" t="s">
        <v>682</v>
      </c>
      <c r="J17" s="356">
        <v>0</v>
      </c>
      <c r="K17" s="357">
        <v>0</v>
      </c>
      <c r="L17" s="317" t="s">
        <v>684</v>
      </c>
      <c r="M17" s="359" t="s">
        <v>575</v>
      </c>
      <c r="N17" s="358" t="s">
        <v>575</v>
      </c>
    </row>
    <row r="18" spans="1:14" ht="45.25" customHeight="1" x14ac:dyDescent="0.55000000000000004">
      <c r="A18" s="514"/>
      <c r="B18" s="515"/>
      <c r="C18" s="353" t="s">
        <v>655</v>
      </c>
      <c r="D18" s="354" t="s">
        <v>575</v>
      </c>
      <c r="E18" s="355" t="s">
        <v>575</v>
      </c>
      <c r="F18" s="356" t="s">
        <v>575</v>
      </c>
      <c r="G18" s="357" t="s">
        <v>575</v>
      </c>
      <c r="H18" s="354" t="s">
        <v>575</v>
      </c>
      <c r="I18" s="355" t="s">
        <v>575</v>
      </c>
      <c r="J18" s="356" t="s">
        <v>575</v>
      </c>
      <c r="K18" s="357" t="s">
        <v>575</v>
      </c>
      <c r="L18" s="358" t="s">
        <v>679</v>
      </c>
      <c r="M18" s="359" t="s">
        <v>575</v>
      </c>
      <c r="N18" s="358" t="s">
        <v>575</v>
      </c>
    </row>
    <row r="19" spans="1:14" ht="59.65" customHeight="1" x14ac:dyDescent="0.55000000000000004">
      <c r="A19" s="514"/>
      <c r="B19" s="515"/>
      <c r="C19" s="353" t="s">
        <v>656</v>
      </c>
      <c r="D19" s="354" t="s">
        <v>575</v>
      </c>
      <c r="E19" s="355" t="s">
        <v>575</v>
      </c>
      <c r="F19" s="364">
        <v>6.5799999999999997E-2</v>
      </c>
      <c r="G19" s="365">
        <v>0</v>
      </c>
      <c r="H19" s="354" t="s">
        <v>575</v>
      </c>
      <c r="I19" s="355" t="s">
        <v>575</v>
      </c>
      <c r="J19" s="356" t="s">
        <v>575</v>
      </c>
      <c r="K19" s="357" t="s">
        <v>575</v>
      </c>
      <c r="L19" s="358" t="s">
        <v>698</v>
      </c>
      <c r="M19" s="359" t="s">
        <v>575</v>
      </c>
      <c r="N19" s="358" t="s">
        <v>575</v>
      </c>
    </row>
    <row r="20" spans="1:14" ht="59.25" customHeight="1" x14ac:dyDescent="0.55000000000000004">
      <c r="A20" s="514"/>
      <c r="B20" s="515"/>
      <c r="C20" s="353" t="s">
        <v>657</v>
      </c>
      <c r="D20" s="354" t="s">
        <v>575</v>
      </c>
      <c r="E20" s="355" t="s">
        <v>575</v>
      </c>
      <c r="F20" s="356" t="s">
        <v>686</v>
      </c>
      <c r="G20" s="357" t="s">
        <v>682</v>
      </c>
      <c r="H20" s="354" t="s">
        <v>575</v>
      </c>
      <c r="I20" s="355" t="s">
        <v>575</v>
      </c>
      <c r="J20" s="356" t="s">
        <v>575</v>
      </c>
      <c r="K20" s="357" t="s">
        <v>575</v>
      </c>
      <c r="L20" s="355" t="s">
        <v>685</v>
      </c>
      <c r="M20" s="357" t="s">
        <v>575</v>
      </c>
      <c r="N20" s="355" t="s">
        <v>575</v>
      </c>
    </row>
    <row r="21" spans="1:14" ht="55.5" customHeight="1" thickBot="1" x14ac:dyDescent="0.6">
      <c r="A21" s="507"/>
      <c r="B21" s="508"/>
      <c r="C21" s="226" t="s">
        <v>658</v>
      </c>
      <c r="D21" s="331" t="s">
        <v>575</v>
      </c>
      <c r="E21" s="332" t="s">
        <v>575</v>
      </c>
      <c r="F21" s="333" t="s">
        <v>683</v>
      </c>
      <c r="G21" s="333" t="s">
        <v>683</v>
      </c>
      <c r="H21" s="331" t="s">
        <v>575</v>
      </c>
      <c r="I21" s="332" t="s">
        <v>575</v>
      </c>
      <c r="J21" s="333" t="s">
        <v>575</v>
      </c>
      <c r="K21" s="334" t="s">
        <v>575</v>
      </c>
      <c r="L21" s="317" t="s">
        <v>684</v>
      </c>
      <c r="M21" s="320" t="s">
        <v>575</v>
      </c>
      <c r="N21" s="319" t="s">
        <v>575</v>
      </c>
    </row>
  </sheetData>
  <sheetProtection algorithmName="SHA-512" hashValue="M+RAP/Vy1hh8yDIi9uVejCcM2l6uYA8SRYH6MtxRN/sMb69/V0DecgkeDDoqpW008+EIUkiFpegYCSs1ZrFh7w==" saltValue="TvhducgkZjlFfKNa44z5ng=="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4" x14ac:dyDescent="0.55000000000000004"/>
  <cols>
    <col min="1" max="1" width="12.15625" customWidth="1"/>
  </cols>
  <sheetData>
    <row r="1" spans="1:10" ht="18.3" x14ac:dyDescent="0.7">
      <c r="A1" s="2" t="str">
        <f>'Cover and Instructions'!A1</f>
        <v>Georgia Families MHPAEA Parity</v>
      </c>
      <c r="J1" s="41" t="s">
        <v>569</v>
      </c>
    </row>
    <row r="2" spans="1:10" ht="25.8" x14ac:dyDescent="0.95">
      <c r="A2" s="3" t="s">
        <v>16</v>
      </c>
    </row>
    <row r="3" spans="1:10" ht="20.399999999999999" x14ac:dyDescent="0.75">
      <c r="A3" s="7" t="s">
        <v>51</v>
      </c>
    </row>
    <row r="5" spans="1:10" x14ac:dyDescent="0.55000000000000004">
      <c r="A5" s="12" t="s">
        <v>98</v>
      </c>
    </row>
    <row r="6" spans="1:10" x14ac:dyDescent="0.55000000000000004">
      <c r="A6" s="12"/>
    </row>
    <row r="7" spans="1:10" x14ac:dyDescent="0.55000000000000004">
      <c r="A7" s="10" t="s">
        <v>65</v>
      </c>
      <c r="B7" t="s">
        <v>66</v>
      </c>
    </row>
    <row r="8" spans="1:10" x14ac:dyDescent="0.55000000000000004">
      <c r="A8" s="10" t="s">
        <v>52</v>
      </c>
      <c r="B8" t="s">
        <v>53</v>
      </c>
    </row>
    <row r="9" spans="1:10" x14ac:dyDescent="0.55000000000000004">
      <c r="A9" s="10" t="s">
        <v>67</v>
      </c>
      <c r="B9" t="s">
        <v>68</v>
      </c>
    </row>
    <row r="10" spans="1:10" x14ac:dyDescent="0.55000000000000004">
      <c r="A10" s="10" t="s">
        <v>483</v>
      </c>
      <c r="B10" t="s">
        <v>484</v>
      </c>
    </row>
    <row r="11" spans="1:10" x14ac:dyDescent="0.55000000000000004">
      <c r="A11" s="10" t="s">
        <v>151</v>
      </c>
      <c r="B11" t="s">
        <v>152</v>
      </c>
    </row>
    <row r="12" spans="1:10" x14ac:dyDescent="0.55000000000000004">
      <c r="A12" s="10" t="s">
        <v>86</v>
      </c>
      <c r="B12" t="s">
        <v>87</v>
      </c>
    </row>
    <row r="13" spans="1:10" x14ac:dyDescent="0.55000000000000004">
      <c r="A13" s="10" t="s">
        <v>481</v>
      </c>
      <c r="B13" t="s">
        <v>482</v>
      </c>
    </row>
    <row r="14" spans="1:10" x14ac:dyDescent="0.55000000000000004">
      <c r="A14" s="10" t="s">
        <v>149</v>
      </c>
      <c r="B14" t="s">
        <v>14</v>
      </c>
    </row>
    <row r="15" spans="1:10" x14ac:dyDescent="0.55000000000000004">
      <c r="A15" s="10" t="s">
        <v>60</v>
      </c>
      <c r="B15" t="s">
        <v>495</v>
      </c>
    </row>
    <row r="16" spans="1:10" x14ac:dyDescent="0.55000000000000004">
      <c r="A16" s="10" t="s">
        <v>58</v>
      </c>
      <c r="B16" t="s">
        <v>59</v>
      </c>
    </row>
    <row r="17" spans="1:2" x14ac:dyDescent="0.55000000000000004">
      <c r="A17" s="10" t="s">
        <v>57</v>
      </c>
      <c r="B17" t="s">
        <v>69</v>
      </c>
    </row>
    <row r="18" spans="1:2" x14ac:dyDescent="0.55000000000000004">
      <c r="A18" s="10" t="s">
        <v>127</v>
      </c>
      <c r="B18" t="s">
        <v>128</v>
      </c>
    </row>
    <row r="19" spans="1:2" x14ac:dyDescent="0.55000000000000004">
      <c r="A19" s="10" t="s">
        <v>13</v>
      </c>
      <c r="B19" t="s">
        <v>56</v>
      </c>
    </row>
    <row r="20" spans="1:2" x14ac:dyDescent="0.55000000000000004">
      <c r="A20" s="10" t="s">
        <v>150</v>
      </c>
      <c r="B20" t="s">
        <v>15</v>
      </c>
    </row>
    <row r="21" spans="1:2" x14ac:dyDescent="0.55000000000000004">
      <c r="A21" s="10" t="s">
        <v>61</v>
      </c>
      <c r="B21" t="s">
        <v>63</v>
      </c>
    </row>
    <row r="22" spans="1:2" x14ac:dyDescent="0.55000000000000004">
      <c r="A22" s="10" t="s">
        <v>62</v>
      </c>
      <c r="B22" t="s">
        <v>64</v>
      </c>
    </row>
    <row r="23" spans="1:2" x14ac:dyDescent="0.55000000000000004">
      <c r="A23" s="10" t="s">
        <v>54</v>
      </c>
      <c r="B23" t="s">
        <v>55</v>
      </c>
    </row>
    <row r="24" spans="1:2" x14ac:dyDescent="0.55000000000000004">
      <c r="A24" s="10" t="s">
        <v>179</v>
      </c>
      <c r="B24" t="s">
        <v>424</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5"/>
  <sheetViews>
    <sheetView showGridLines="0" workbookViewId="0"/>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569</v>
      </c>
    </row>
    <row r="2" spans="1:14" ht="25.8" x14ac:dyDescent="0.95">
      <c r="A2" s="45" t="s">
        <v>16</v>
      </c>
    </row>
    <row r="3" spans="1:14" ht="20.399999999999999" x14ac:dyDescent="0.75">
      <c r="A3" s="47" t="s">
        <v>122</v>
      </c>
      <c r="B3" s="252"/>
      <c r="C3" s="252"/>
      <c r="D3" s="252"/>
      <c r="E3" s="252"/>
      <c r="F3" s="252"/>
      <c r="G3" s="252"/>
      <c r="H3" s="252"/>
      <c r="I3" s="252"/>
      <c r="J3" s="252"/>
      <c r="K3" s="252"/>
      <c r="L3" s="252"/>
      <c r="M3" s="252"/>
      <c r="N3" s="252"/>
    </row>
    <row r="5" spans="1:14" x14ac:dyDescent="0.55000000000000004">
      <c r="A5" s="49" t="s">
        <v>0</v>
      </c>
      <c r="D5" s="50" t="str">
        <f>'Cover and Instructions'!$D$4</f>
        <v>Peach State Health Plan</v>
      </c>
    </row>
    <row r="6" spans="1:14" x14ac:dyDescent="0.55000000000000004">
      <c r="A6" s="49" t="s">
        <v>513</v>
      </c>
      <c r="D6" s="50" t="str">
        <f>'Cover and Instructions'!D5</f>
        <v>Title XXI</v>
      </c>
    </row>
    <row r="8" spans="1:14" x14ac:dyDescent="0.55000000000000004">
      <c r="A8" s="253"/>
      <c r="B8" s="516" t="s">
        <v>490</v>
      </c>
      <c r="C8" s="516"/>
      <c r="D8" s="516"/>
      <c r="E8" s="516"/>
      <c r="F8" s="516"/>
      <c r="G8" s="516"/>
      <c r="H8" s="516"/>
      <c r="I8" s="516"/>
      <c r="J8" s="516"/>
      <c r="K8" s="516"/>
      <c r="L8" s="516"/>
      <c r="M8" s="516"/>
      <c r="N8" s="516"/>
    </row>
    <row r="9" spans="1:14" x14ac:dyDescent="0.55000000000000004">
      <c r="A9" s="253"/>
      <c r="B9" s="516"/>
      <c r="C9" s="516"/>
      <c r="D9" s="516"/>
      <c r="E9" s="516"/>
      <c r="F9" s="516"/>
      <c r="G9" s="516"/>
      <c r="H9" s="516"/>
      <c r="I9" s="516"/>
      <c r="J9" s="516"/>
      <c r="K9" s="516"/>
      <c r="L9" s="516"/>
      <c r="M9" s="516"/>
      <c r="N9" s="516"/>
    </row>
    <row r="10" spans="1:14" ht="25.5" customHeight="1" x14ac:dyDescent="0.55000000000000004">
      <c r="A10" s="253"/>
      <c r="B10" s="516"/>
      <c r="C10" s="516"/>
      <c r="D10" s="516"/>
      <c r="E10" s="516"/>
      <c r="F10" s="516"/>
      <c r="G10" s="516"/>
      <c r="H10" s="516"/>
      <c r="I10" s="516"/>
      <c r="J10" s="516"/>
      <c r="K10" s="516"/>
      <c r="L10" s="516"/>
      <c r="M10" s="516"/>
      <c r="N10" s="516"/>
    </row>
    <row r="11" spans="1:14" x14ac:dyDescent="0.55000000000000004">
      <c r="A11" s="253"/>
      <c r="B11" s="254"/>
      <c r="C11" s="254"/>
      <c r="D11" s="254"/>
      <c r="E11" s="254"/>
      <c r="F11" s="254"/>
      <c r="G11" s="254"/>
      <c r="H11" s="254"/>
      <c r="I11" s="254"/>
      <c r="J11" s="254"/>
      <c r="K11" s="254"/>
      <c r="L11" s="254"/>
      <c r="M11" s="254"/>
      <c r="N11" s="252"/>
    </row>
    <row r="12" spans="1:14" ht="15" customHeight="1" x14ac:dyDescent="0.55000000000000004">
      <c r="A12" s="253"/>
      <c r="B12" s="255" t="s">
        <v>281</v>
      </c>
      <c r="C12" s="255"/>
      <c r="D12" s="255"/>
      <c r="E12" s="255"/>
      <c r="F12" s="255"/>
      <c r="G12" s="255"/>
      <c r="H12" s="255"/>
      <c r="I12" s="255"/>
      <c r="J12" s="255"/>
      <c r="K12" s="255"/>
      <c r="L12" s="255"/>
      <c r="M12" s="255"/>
      <c r="N12" s="252"/>
    </row>
    <row r="13" spans="1:14" x14ac:dyDescent="0.55000000000000004">
      <c r="A13" s="253"/>
      <c r="B13" s="254"/>
      <c r="C13" s="254"/>
      <c r="D13" s="254"/>
      <c r="E13" s="254"/>
      <c r="F13" s="254"/>
      <c r="G13" s="254"/>
      <c r="H13" s="254"/>
      <c r="I13" s="254"/>
      <c r="J13" s="254"/>
      <c r="K13" s="254"/>
      <c r="L13" s="254"/>
      <c r="M13" s="254"/>
      <c r="N13" s="252"/>
    </row>
    <row r="14" spans="1:14" x14ac:dyDescent="0.55000000000000004">
      <c r="A14" s="253"/>
      <c r="B14" s="252"/>
      <c r="C14" s="517" t="s">
        <v>699</v>
      </c>
      <c r="D14" s="517"/>
      <c r="E14" s="517"/>
      <c r="F14" s="517"/>
      <c r="G14" s="517"/>
      <c r="H14" s="252"/>
      <c r="I14" s="517" t="s">
        <v>700</v>
      </c>
      <c r="J14" s="517"/>
      <c r="K14" s="517"/>
      <c r="L14" s="517"/>
      <c r="M14" s="517"/>
      <c r="N14" s="252"/>
    </row>
    <row r="15" spans="1:14" x14ac:dyDescent="0.55000000000000004">
      <c r="A15" s="253"/>
      <c r="B15" s="252"/>
      <c r="C15" s="252" t="s">
        <v>123</v>
      </c>
      <c r="D15" s="252"/>
      <c r="E15" s="252"/>
      <c r="F15" s="252"/>
      <c r="G15" s="252"/>
      <c r="H15" s="252"/>
      <c r="I15" s="252" t="s">
        <v>124</v>
      </c>
      <c r="J15" s="252"/>
      <c r="K15" s="252"/>
      <c r="L15" s="252"/>
      <c r="M15" s="252"/>
      <c r="N15" s="252"/>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517</v>
      </c>
      <c r="C1" s="38" t="s">
        <v>518</v>
      </c>
    </row>
    <row r="2" spans="1:3" x14ac:dyDescent="0.55000000000000004">
      <c r="A2" t="s">
        <v>506</v>
      </c>
      <c r="C2" t="s">
        <v>509</v>
      </c>
    </row>
    <row r="3" spans="1:3" x14ac:dyDescent="0.55000000000000004">
      <c r="A3" t="s">
        <v>507</v>
      </c>
      <c r="C3" t="s">
        <v>510</v>
      </c>
    </row>
    <row r="4" spans="1:3" x14ac:dyDescent="0.55000000000000004">
      <c r="A4" t="s">
        <v>508</v>
      </c>
      <c r="C4" t="s">
        <v>511</v>
      </c>
    </row>
    <row r="5" spans="1:3" x14ac:dyDescent="0.55000000000000004">
      <c r="A5" t="s">
        <v>568</v>
      </c>
      <c r="C5" t="s">
        <v>512</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371</v>
      </c>
    </row>
    <row r="3" spans="1:1" x14ac:dyDescent="0.55000000000000004">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569</v>
      </c>
    </row>
    <row r="2" spans="1:12" ht="25.8" x14ac:dyDescent="0.95">
      <c r="A2" s="3" t="s">
        <v>16</v>
      </c>
    </row>
    <row r="3" spans="1:12" ht="20.399999999999999" x14ac:dyDescent="0.75">
      <c r="A3" s="7" t="s">
        <v>88</v>
      </c>
    </row>
    <row r="5" spans="1:12" x14ac:dyDescent="0.55000000000000004">
      <c r="A5" s="12" t="s">
        <v>85</v>
      </c>
    </row>
    <row r="7" spans="1:12" x14ac:dyDescent="0.55000000000000004">
      <c r="A7" s="378" t="s">
        <v>22</v>
      </c>
      <c r="B7" s="378"/>
      <c r="C7" s="378"/>
      <c r="D7" s="378"/>
      <c r="E7" s="378"/>
      <c r="F7" s="378"/>
      <c r="G7" s="378"/>
      <c r="H7" s="378"/>
      <c r="I7" s="378"/>
      <c r="J7" s="378"/>
      <c r="K7" s="378"/>
      <c r="L7" s="378"/>
    </row>
    <row r="8" spans="1:12" x14ac:dyDescent="0.55000000000000004">
      <c r="A8" s="378"/>
      <c r="B8" s="378"/>
      <c r="C8" s="378"/>
      <c r="D8" s="378"/>
      <c r="E8" s="378"/>
      <c r="F8" s="378"/>
      <c r="G8" s="378"/>
      <c r="H8" s="378"/>
      <c r="I8" s="378"/>
      <c r="J8" s="378"/>
      <c r="K8" s="378"/>
      <c r="L8" s="378"/>
    </row>
    <row r="9" spans="1:12" x14ac:dyDescent="0.55000000000000004">
      <c r="A9" s="6"/>
      <c r="B9" s="6"/>
      <c r="C9" s="6"/>
      <c r="D9" s="6"/>
      <c r="E9" s="6"/>
      <c r="F9" s="6"/>
      <c r="G9" s="6"/>
      <c r="H9" s="6"/>
      <c r="I9" s="6"/>
      <c r="J9" s="6"/>
      <c r="K9" s="6"/>
      <c r="L9" s="6"/>
    </row>
    <row r="10" spans="1:12" x14ac:dyDescent="0.55000000000000004">
      <c r="A10" s="378" t="s">
        <v>21</v>
      </c>
      <c r="B10" s="378"/>
      <c r="C10" s="378"/>
      <c r="D10" s="378"/>
      <c r="E10" s="378"/>
      <c r="F10" s="378"/>
      <c r="G10" s="378"/>
      <c r="H10" s="378"/>
      <c r="I10" s="378"/>
      <c r="J10" s="378"/>
      <c r="K10" s="378"/>
      <c r="L10" s="378"/>
    </row>
    <row r="11" spans="1:12" x14ac:dyDescent="0.55000000000000004">
      <c r="A11" s="378"/>
      <c r="B11" s="378"/>
      <c r="C11" s="378"/>
      <c r="D11" s="378"/>
      <c r="E11" s="378"/>
      <c r="F11" s="378"/>
      <c r="G11" s="378"/>
      <c r="H11" s="378"/>
      <c r="I11" s="378"/>
      <c r="J11" s="378"/>
      <c r="K11" s="378"/>
      <c r="L11" s="378"/>
    </row>
    <row r="13" spans="1:12" x14ac:dyDescent="0.55000000000000004">
      <c r="A13" s="12" t="s">
        <v>99</v>
      </c>
    </row>
    <row r="15" spans="1:12" x14ac:dyDescent="0.55000000000000004">
      <c r="A15" s="9" t="s">
        <v>23</v>
      </c>
    </row>
    <row r="16" spans="1:12" x14ac:dyDescent="0.55000000000000004">
      <c r="A16" s="378" t="s">
        <v>37</v>
      </c>
      <c r="B16" s="378"/>
      <c r="C16" s="378"/>
      <c r="D16" s="378"/>
      <c r="E16" s="378"/>
      <c r="F16" s="378"/>
      <c r="G16" s="378"/>
      <c r="H16" s="378"/>
      <c r="I16" s="378"/>
      <c r="J16" s="378"/>
      <c r="K16" s="378"/>
      <c r="L16" s="378"/>
    </row>
    <row r="17" spans="1:12" x14ac:dyDescent="0.55000000000000004">
      <c r="A17" s="378"/>
      <c r="B17" s="378"/>
      <c r="C17" s="378"/>
      <c r="D17" s="378"/>
      <c r="E17" s="378"/>
      <c r="F17" s="378"/>
      <c r="G17" s="378"/>
      <c r="H17" s="378"/>
      <c r="I17" s="378"/>
      <c r="J17" s="378"/>
      <c r="K17" s="378"/>
      <c r="L17" s="378"/>
    </row>
    <row r="18" spans="1:12" x14ac:dyDescent="0.55000000000000004">
      <c r="A18" s="378"/>
      <c r="B18" s="378"/>
      <c r="C18" s="378"/>
      <c r="D18" s="378"/>
      <c r="E18" s="378"/>
      <c r="F18" s="378"/>
      <c r="G18" s="378"/>
      <c r="H18" s="378"/>
      <c r="I18" s="378"/>
      <c r="J18" s="378"/>
      <c r="K18" s="378"/>
      <c r="L18" s="378"/>
    </row>
    <row r="19" spans="1:12" x14ac:dyDescent="0.55000000000000004">
      <c r="A19" s="378"/>
      <c r="B19" s="378"/>
      <c r="C19" s="378"/>
      <c r="D19" s="378"/>
      <c r="E19" s="378"/>
      <c r="F19" s="378"/>
      <c r="G19" s="378"/>
      <c r="H19" s="378"/>
      <c r="I19" s="378"/>
      <c r="J19" s="378"/>
      <c r="K19" s="378"/>
      <c r="L19" s="378"/>
    </row>
    <row r="21" spans="1:12" x14ac:dyDescent="0.55000000000000004">
      <c r="A21" s="9" t="s">
        <v>24</v>
      </c>
    </row>
    <row r="22" spans="1:12" x14ac:dyDescent="0.55000000000000004">
      <c r="A22" s="378" t="s">
        <v>25</v>
      </c>
      <c r="B22" s="378"/>
      <c r="C22" s="378"/>
      <c r="D22" s="378"/>
      <c r="E22" s="378"/>
      <c r="F22" s="378"/>
      <c r="G22" s="378"/>
      <c r="H22" s="378"/>
      <c r="I22" s="378"/>
      <c r="J22" s="378"/>
      <c r="K22" s="378"/>
      <c r="L22" s="378"/>
    </row>
    <row r="23" spans="1:12" x14ac:dyDescent="0.55000000000000004">
      <c r="A23" s="378"/>
      <c r="B23" s="378"/>
      <c r="C23" s="378"/>
      <c r="D23" s="378"/>
      <c r="E23" s="378"/>
      <c r="F23" s="378"/>
      <c r="G23" s="378"/>
      <c r="H23" s="378"/>
      <c r="I23" s="378"/>
      <c r="J23" s="378"/>
      <c r="K23" s="378"/>
      <c r="L23" s="378"/>
    </row>
    <row r="25" spans="1:12" x14ac:dyDescent="0.55000000000000004">
      <c r="B25" s="5" t="s">
        <v>26</v>
      </c>
      <c r="C25" s="378" t="s">
        <v>27</v>
      </c>
      <c r="D25" s="378"/>
      <c r="E25" s="378"/>
      <c r="F25" s="378"/>
      <c r="G25" s="378"/>
      <c r="H25" s="378"/>
      <c r="I25" s="378"/>
      <c r="J25" s="378"/>
      <c r="K25" s="378"/>
      <c r="L25" s="378"/>
    </row>
    <row r="26" spans="1:12" x14ac:dyDescent="0.55000000000000004">
      <c r="C26" s="378"/>
      <c r="D26" s="378"/>
      <c r="E26" s="378"/>
      <c r="F26" s="378"/>
      <c r="G26" s="378"/>
      <c r="H26" s="378"/>
      <c r="I26" s="378"/>
      <c r="J26" s="378"/>
      <c r="K26" s="378"/>
      <c r="L26" s="378"/>
    </row>
    <row r="27" spans="1:12" x14ac:dyDescent="0.55000000000000004">
      <c r="C27" s="378"/>
      <c r="D27" s="378"/>
      <c r="E27" s="378"/>
      <c r="F27" s="378"/>
      <c r="G27" s="378"/>
      <c r="H27" s="378"/>
      <c r="I27" s="378"/>
      <c r="J27" s="378"/>
      <c r="K27" s="378"/>
      <c r="L27" s="378"/>
    </row>
    <row r="29" spans="1:12" x14ac:dyDescent="0.55000000000000004">
      <c r="B29" s="5" t="s">
        <v>28</v>
      </c>
      <c r="C29" s="378" t="s">
        <v>29</v>
      </c>
      <c r="D29" s="378"/>
      <c r="E29" s="378"/>
      <c r="F29" s="378"/>
      <c r="G29" s="378"/>
      <c r="H29" s="378"/>
      <c r="I29" s="378"/>
      <c r="J29" s="378"/>
      <c r="K29" s="378"/>
      <c r="L29" s="378"/>
    </row>
    <row r="30" spans="1:12" x14ac:dyDescent="0.55000000000000004">
      <c r="C30" s="378"/>
      <c r="D30" s="378"/>
      <c r="E30" s="378"/>
      <c r="F30" s="378"/>
      <c r="G30" s="378"/>
      <c r="H30" s="378"/>
      <c r="I30" s="378"/>
      <c r="J30" s="378"/>
      <c r="K30" s="378"/>
      <c r="L30" s="378"/>
    </row>
    <row r="31" spans="1:12" x14ac:dyDescent="0.55000000000000004">
      <c r="C31" s="378"/>
      <c r="D31" s="378"/>
      <c r="E31" s="378"/>
      <c r="F31" s="378"/>
      <c r="G31" s="378"/>
      <c r="H31" s="378"/>
      <c r="I31" s="378"/>
      <c r="J31" s="378"/>
      <c r="K31" s="378"/>
      <c r="L31" s="378"/>
    </row>
    <row r="33" spans="1:12" x14ac:dyDescent="0.55000000000000004">
      <c r="A33" s="9" t="s">
        <v>30</v>
      </c>
    </row>
    <row r="34" spans="1:12" x14ac:dyDescent="0.55000000000000004">
      <c r="A34" s="378" t="s">
        <v>497</v>
      </c>
      <c r="B34" s="378"/>
      <c r="C34" s="378"/>
      <c r="D34" s="378"/>
      <c r="E34" s="378"/>
      <c r="F34" s="378"/>
      <c r="G34" s="378"/>
      <c r="H34" s="378"/>
      <c r="I34" s="378"/>
      <c r="J34" s="378"/>
      <c r="K34" s="378"/>
      <c r="L34" s="378"/>
    </row>
    <row r="35" spans="1:12" x14ac:dyDescent="0.55000000000000004">
      <c r="A35" s="378"/>
      <c r="B35" s="378"/>
      <c r="C35" s="378"/>
      <c r="D35" s="378"/>
      <c r="E35" s="378"/>
      <c r="F35" s="378"/>
      <c r="G35" s="378"/>
      <c r="H35" s="378"/>
      <c r="I35" s="378"/>
      <c r="J35" s="378"/>
      <c r="K35" s="378"/>
      <c r="L35" s="378"/>
    </row>
    <row r="36" spans="1:12" x14ac:dyDescent="0.55000000000000004">
      <c r="A36" s="378"/>
      <c r="B36" s="378"/>
      <c r="C36" s="378"/>
      <c r="D36" s="378"/>
      <c r="E36" s="378"/>
      <c r="F36" s="378"/>
      <c r="G36" s="378"/>
      <c r="H36" s="378"/>
      <c r="I36" s="378"/>
      <c r="J36" s="378"/>
      <c r="K36" s="378"/>
      <c r="L36" s="378"/>
    </row>
    <row r="37" spans="1:12" x14ac:dyDescent="0.55000000000000004">
      <c r="A37" s="378"/>
      <c r="B37" s="378"/>
      <c r="C37" s="378"/>
      <c r="D37" s="378"/>
      <c r="E37" s="378"/>
      <c r="F37" s="378"/>
      <c r="G37" s="378"/>
      <c r="H37" s="378"/>
      <c r="I37" s="378"/>
      <c r="J37" s="378"/>
      <c r="K37" s="378"/>
      <c r="L37" s="378"/>
    </row>
    <row r="39" spans="1:12" x14ac:dyDescent="0.55000000000000004">
      <c r="A39" s="9" t="s">
        <v>31</v>
      </c>
    </row>
    <row r="40" spans="1:12" x14ac:dyDescent="0.55000000000000004">
      <c r="A40" s="378" t="s">
        <v>32</v>
      </c>
      <c r="B40" s="378"/>
      <c r="C40" s="378"/>
      <c r="D40" s="378"/>
      <c r="E40" s="378"/>
      <c r="F40" s="378"/>
      <c r="G40" s="378"/>
      <c r="H40" s="378"/>
      <c r="I40" s="378"/>
      <c r="J40" s="378"/>
      <c r="K40" s="378"/>
      <c r="L40" s="378"/>
    </row>
    <row r="41" spans="1:12" x14ac:dyDescent="0.55000000000000004">
      <c r="A41" s="378"/>
      <c r="B41" s="378"/>
      <c r="C41" s="378"/>
      <c r="D41" s="378"/>
      <c r="E41" s="378"/>
      <c r="F41" s="378"/>
      <c r="G41" s="378"/>
      <c r="H41" s="378"/>
      <c r="I41" s="378"/>
      <c r="J41" s="378"/>
      <c r="K41" s="378"/>
      <c r="L41" s="378"/>
    </row>
    <row r="43" spans="1:12" x14ac:dyDescent="0.55000000000000004">
      <c r="B43" s="5" t="s">
        <v>34</v>
      </c>
      <c r="C43" t="s">
        <v>33</v>
      </c>
    </row>
    <row r="45" spans="1:12" x14ac:dyDescent="0.55000000000000004">
      <c r="B45" s="5" t="s">
        <v>35</v>
      </c>
      <c r="C45" s="378" t="s">
        <v>36</v>
      </c>
      <c r="D45" s="378"/>
      <c r="E45" s="378"/>
      <c r="F45" s="378"/>
      <c r="G45" s="378"/>
      <c r="H45" s="378"/>
      <c r="I45" s="378"/>
      <c r="J45" s="378"/>
      <c r="K45" s="378"/>
      <c r="L45" s="378"/>
    </row>
    <row r="46" spans="1:12" x14ac:dyDescent="0.55000000000000004">
      <c r="C46" s="378"/>
      <c r="D46" s="378"/>
      <c r="E46" s="378"/>
      <c r="F46" s="378"/>
      <c r="G46" s="378"/>
      <c r="H46" s="378"/>
      <c r="I46" s="378"/>
      <c r="J46" s="378"/>
      <c r="K46" s="378"/>
      <c r="L46" s="378"/>
    </row>
    <row r="48" spans="1:12" x14ac:dyDescent="0.55000000000000004">
      <c r="A48" s="12" t="s">
        <v>496</v>
      </c>
    </row>
    <row r="49" spans="1:12" ht="15" customHeight="1" x14ac:dyDescent="0.55000000000000004">
      <c r="A49" s="392" t="s">
        <v>282</v>
      </c>
      <c r="B49" s="392"/>
      <c r="C49" s="392"/>
      <c r="D49" s="392"/>
      <c r="E49" s="392"/>
      <c r="F49" s="392"/>
      <c r="G49" s="392"/>
      <c r="H49" s="392"/>
      <c r="I49" s="392"/>
      <c r="J49" s="392"/>
      <c r="K49" s="392"/>
      <c r="L49" s="392"/>
    </row>
    <row r="50" spans="1:12" x14ac:dyDescent="0.55000000000000004">
      <c r="A50" s="392"/>
      <c r="B50" s="392"/>
      <c r="C50" s="392"/>
      <c r="D50" s="392"/>
      <c r="E50" s="392"/>
      <c r="F50" s="392"/>
      <c r="G50" s="392"/>
      <c r="H50" s="392"/>
      <c r="I50" s="392"/>
      <c r="J50" s="392"/>
      <c r="K50" s="392"/>
      <c r="L50" s="392"/>
    </row>
    <row r="52" spans="1:12" x14ac:dyDescent="0.55000000000000004">
      <c r="B52" s="27" t="s">
        <v>346</v>
      </c>
    </row>
    <row r="53" spans="1:12" ht="15" customHeight="1" x14ac:dyDescent="0.55000000000000004">
      <c r="B53" s="392" t="s">
        <v>339</v>
      </c>
      <c r="C53" s="392"/>
      <c r="D53" s="392"/>
      <c r="E53" s="392"/>
      <c r="F53" s="392"/>
      <c r="G53" s="392"/>
      <c r="H53" s="392"/>
      <c r="I53" s="392"/>
      <c r="J53" s="392"/>
      <c r="K53" s="392"/>
      <c r="L53" s="392"/>
    </row>
    <row r="54" spans="1:12" x14ac:dyDescent="0.55000000000000004">
      <c r="B54" s="392"/>
      <c r="C54" s="392"/>
      <c r="D54" s="392"/>
      <c r="E54" s="392"/>
      <c r="F54" s="392"/>
      <c r="G54" s="392"/>
      <c r="H54" s="392"/>
      <c r="I54" s="392"/>
      <c r="J54" s="392"/>
      <c r="K54" s="392"/>
      <c r="L54" s="392"/>
    </row>
    <row r="55" spans="1:12" x14ac:dyDescent="0.55000000000000004">
      <c r="B55" s="392"/>
      <c r="C55" s="392"/>
      <c r="D55" s="392"/>
      <c r="E55" s="392"/>
      <c r="F55" s="392"/>
      <c r="G55" s="392"/>
      <c r="H55" s="392"/>
      <c r="I55" s="392"/>
      <c r="J55" s="392"/>
      <c r="K55" s="392"/>
      <c r="L55" s="392"/>
    </row>
    <row r="57" spans="1:12" x14ac:dyDescent="0.55000000000000004">
      <c r="B57" s="27" t="s">
        <v>347</v>
      </c>
    </row>
    <row r="58" spans="1:12" x14ac:dyDescent="0.55000000000000004">
      <c r="B58" s="392" t="s">
        <v>340</v>
      </c>
      <c r="C58" s="392"/>
      <c r="D58" s="392"/>
      <c r="E58" s="392"/>
      <c r="F58" s="392"/>
      <c r="G58" s="392"/>
      <c r="H58" s="392"/>
      <c r="I58" s="392"/>
      <c r="J58" s="392"/>
      <c r="K58" s="392"/>
      <c r="L58" s="392"/>
    </row>
    <row r="59" spans="1:12" x14ac:dyDescent="0.55000000000000004">
      <c r="B59" s="392"/>
      <c r="C59" s="392"/>
      <c r="D59" s="392"/>
      <c r="E59" s="392"/>
      <c r="F59" s="392"/>
      <c r="G59" s="392"/>
      <c r="H59" s="392"/>
      <c r="I59" s="392"/>
      <c r="J59" s="392"/>
      <c r="K59" s="392"/>
      <c r="L59" s="392"/>
    </row>
    <row r="60" spans="1:12" x14ac:dyDescent="0.55000000000000004">
      <c r="B60" s="392"/>
      <c r="C60" s="392"/>
      <c r="D60" s="392"/>
      <c r="E60" s="392"/>
      <c r="F60" s="392"/>
      <c r="G60" s="392"/>
      <c r="H60" s="392"/>
      <c r="I60" s="392"/>
      <c r="J60" s="392"/>
      <c r="K60" s="392"/>
      <c r="L60" s="392"/>
    </row>
    <row r="61" spans="1:12" x14ac:dyDescent="0.55000000000000004">
      <c r="B61" s="392"/>
      <c r="C61" s="392"/>
      <c r="D61" s="392"/>
      <c r="E61" s="392"/>
      <c r="F61" s="392"/>
      <c r="G61" s="392"/>
      <c r="H61" s="392"/>
      <c r="I61" s="392"/>
      <c r="J61" s="392"/>
      <c r="K61" s="392"/>
      <c r="L61" s="392"/>
    </row>
    <row r="63" spans="1:12" x14ac:dyDescent="0.55000000000000004">
      <c r="B63" s="27" t="s">
        <v>342</v>
      </c>
    </row>
    <row r="64" spans="1:12" ht="15" customHeight="1" x14ac:dyDescent="0.55000000000000004">
      <c r="B64" s="392" t="s">
        <v>341</v>
      </c>
      <c r="C64" s="392"/>
      <c r="D64" s="392"/>
      <c r="E64" s="392"/>
      <c r="F64" s="392"/>
      <c r="G64" s="392"/>
      <c r="H64" s="392"/>
      <c r="I64" s="392"/>
      <c r="J64" s="392"/>
      <c r="K64" s="392"/>
      <c r="L64" s="392"/>
    </row>
    <row r="65" spans="2:12" x14ac:dyDescent="0.55000000000000004">
      <c r="B65" s="392"/>
      <c r="C65" s="392"/>
      <c r="D65" s="392"/>
      <c r="E65" s="392"/>
      <c r="F65" s="392"/>
      <c r="G65" s="392"/>
      <c r="H65" s="392"/>
      <c r="I65" s="392"/>
      <c r="J65" s="392"/>
      <c r="K65" s="392"/>
      <c r="L65" s="392"/>
    </row>
    <row r="66" spans="2:12" x14ac:dyDescent="0.55000000000000004">
      <c r="B66" s="392"/>
      <c r="C66" s="392"/>
      <c r="D66" s="392"/>
      <c r="E66" s="392"/>
      <c r="F66" s="392"/>
      <c r="G66" s="392"/>
      <c r="H66" s="392"/>
      <c r="I66" s="392"/>
      <c r="J66" s="392"/>
      <c r="K66" s="392"/>
      <c r="L66" s="392"/>
    </row>
    <row r="67" spans="2:12" x14ac:dyDescent="0.55000000000000004">
      <c r="B67" s="392"/>
      <c r="C67" s="392"/>
      <c r="D67" s="392"/>
      <c r="E67" s="392"/>
      <c r="F67" s="392"/>
      <c r="G67" s="392"/>
      <c r="H67" s="392"/>
      <c r="I67" s="392"/>
      <c r="J67" s="392"/>
      <c r="K67" s="392"/>
      <c r="L67" s="392"/>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90</v>
      </c>
    </row>
    <row r="5" spans="1:13" x14ac:dyDescent="0.55000000000000004">
      <c r="A5" s="12" t="s">
        <v>85</v>
      </c>
    </row>
    <row r="7" spans="1:13" ht="15" customHeight="1" x14ac:dyDescent="0.55000000000000004">
      <c r="A7" s="378" t="s">
        <v>20</v>
      </c>
      <c r="B7" s="378"/>
      <c r="C7" s="378"/>
      <c r="D7" s="378"/>
      <c r="E7" s="378"/>
      <c r="F7" s="378"/>
      <c r="G7" s="378"/>
      <c r="H7" s="378"/>
      <c r="I7" s="378"/>
      <c r="J7" s="378"/>
      <c r="K7" s="378"/>
      <c r="L7" s="378"/>
      <c r="M7" s="378"/>
    </row>
    <row r="8" spans="1:13" x14ac:dyDescent="0.55000000000000004">
      <c r="A8" s="378"/>
      <c r="B8" s="378"/>
      <c r="C8" s="378"/>
      <c r="D8" s="378"/>
      <c r="E8" s="378"/>
      <c r="F8" s="378"/>
      <c r="G8" s="378"/>
      <c r="H8" s="378"/>
      <c r="I8" s="378"/>
      <c r="J8" s="378"/>
      <c r="K8" s="378"/>
      <c r="L8" s="378"/>
      <c r="M8" s="378"/>
    </row>
    <row r="10" spans="1:13" x14ac:dyDescent="0.55000000000000004">
      <c r="A10" s="393" t="s">
        <v>525</v>
      </c>
      <c r="B10" s="393"/>
      <c r="C10" s="393"/>
      <c r="D10" s="393"/>
      <c r="E10" s="393"/>
      <c r="F10" s="393"/>
      <c r="G10" s="393"/>
      <c r="H10" s="393"/>
      <c r="I10" s="393"/>
      <c r="J10" s="393"/>
      <c r="K10" s="393"/>
      <c r="L10" s="393"/>
      <c r="M10" s="393"/>
    </row>
    <row r="11" spans="1:13" x14ac:dyDescent="0.55000000000000004">
      <c r="A11" s="393"/>
      <c r="B11" s="393"/>
      <c r="C11" s="393"/>
      <c r="D11" s="393"/>
      <c r="E11" s="393"/>
      <c r="F11" s="393"/>
      <c r="G11" s="393"/>
      <c r="H11" s="393"/>
      <c r="I11" s="393"/>
      <c r="J11" s="393"/>
      <c r="K11" s="393"/>
      <c r="L11" s="393"/>
      <c r="M11" s="393"/>
    </row>
    <row r="12" spans="1:13" x14ac:dyDescent="0.55000000000000004">
      <c r="A12" s="393"/>
      <c r="B12" s="393"/>
      <c r="C12" s="393"/>
      <c r="D12" s="393"/>
      <c r="E12" s="393"/>
      <c r="F12" s="393"/>
      <c r="G12" s="393"/>
      <c r="H12" s="393"/>
      <c r="I12" s="393"/>
      <c r="J12" s="393"/>
      <c r="K12" s="393"/>
      <c r="L12" s="393"/>
      <c r="M12" s="393"/>
    </row>
    <row r="13" spans="1:13" x14ac:dyDescent="0.55000000000000004">
      <c r="A13" s="393"/>
      <c r="B13" s="393"/>
      <c r="C13" s="393"/>
      <c r="D13" s="393"/>
      <c r="E13" s="393"/>
      <c r="F13" s="393"/>
      <c r="G13" s="393"/>
      <c r="H13" s="393"/>
      <c r="I13" s="393"/>
      <c r="J13" s="393"/>
      <c r="K13" s="393"/>
      <c r="L13" s="393"/>
      <c r="M13" s="393"/>
    </row>
    <row r="14" spans="1:13" x14ac:dyDescent="0.55000000000000004">
      <c r="A14" s="6"/>
      <c r="B14" s="6"/>
      <c r="C14" s="6"/>
      <c r="D14" s="6"/>
      <c r="E14" s="6"/>
      <c r="F14" s="6"/>
      <c r="G14" s="6"/>
      <c r="H14" s="6"/>
      <c r="I14" s="6"/>
      <c r="J14" s="6"/>
      <c r="K14" s="6"/>
      <c r="L14" s="6"/>
      <c r="M14" s="6"/>
    </row>
    <row r="15" spans="1:13" x14ac:dyDescent="0.55000000000000004">
      <c r="A15" s="393" t="s">
        <v>526</v>
      </c>
      <c r="B15" s="393"/>
      <c r="C15" s="393"/>
      <c r="D15" s="393"/>
      <c r="E15" s="393"/>
      <c r="F15" s="393"/>
      <c r="G15" s="393"/>
      <c r="H15" s="393"/>
      <c r="I15" s="393"/>
      <c r="J15" s="393"/>
      <c r="K15" s="393"/>
      <c r="L15" s="393"/>
      <c r="M15" s="393"/>
    </row>
    <row r="16" spans="1:13" x14ac:dyDescent="0.55000000000000004">
      <c r="A16" s="393"/>
      <c r="B16" s="393"/>
      <c r="C16" s="393"/>
      <c r="D16" s="393"/>
      <c r="E16" s="393"/>
      <c r="F16" s="393"/>
      <c r="G16" s="393"/>
      <c r="H16" s="393"/>
      <c r="I16" s="393"/>
      <c r="J16" s="393"/>
      <c r="K16" s="393"/>
      <c r="L16" s="393"/>
      <c r="M16" s="393"/>
    </row>
    <row r="17" spans="1:13" x14ac:dyDescent="0.55000000000000004">
      <c r="A17" s="393"/>
      <c r="B17" s="393"/>
      <c r="C17" s="393"/>
      <c r="D17" s="393"/>
      <c r="E17" s="393"/>
      <c r="F17" s="393"/>
      <c r="G17" s="393"/>
      <c r="H17" s="393"/>
      <c r="I17" s="393"/>
      <c r="J17" s="393"/>
      <c r="K17" s="393"/>
      <c r="L17" s="393"/>
      <c r="M17" s="393"/>
    </row>
    <row r="18" spans="1:13" x14ac:dyDescent="0.55000000000000004">
      <c r="A18" s="393"/>
      <c r="B18" s="393"/>
      <c r="C18" s="393"/>
      <c r="D18" s="393"/>
      <c r="E18" s="393"/>
      <c r="F18" s="393"/>
      <c r="G18" s="393"/>
      <c r="H18" s="393"/>
      <c r="I18" s="393"/>
      <c r="J18" s="393"/>
      <c r="K18" s="393"/>
      <c r="L18" s="393"/>
      <c r="M18" s="393"/>
    </row>
    <row r="19" spans="1:13" x14ac:dyDescent="0.55000000000000004">
      <c r="A19" s="393"/>
      <c r="B19" s="393"/>
      <c r="C19" s="393"/>
      <c r="D19" s="393"/>
      <c r="E19" s="393"/>
      <c r="F19" s="393"/>
      <c r="G19" s="393"/>
      <c r="H19" s="393"/>
      <c r="I19" s="393"/>
      <c r="J19" s="393"/>
      <c r="K19" s="393"/>
      <c r="L19" s="393"/>
      <c r="M19" s="393"/>
    </row>
    <row r="20" spans="1:13" x14ac:dyDescent="0.55000000000000004">
      <c r="A20" s="393"/>
      <c r="B20" s="393"/>
      <c r="C20" s="393"/>
      <c r="D20" s="393"/>
      <c r="E20" s="393"/>
      <c r="F20" s="393"/>
      <c r="G20" s="393"/>
      <c r="H20" s="393"/>
      <c r="I20" s="393"/>
      <c r="J20" s="393"/>
      <c r="K20" s="393"/>
      <c r="L20" s="393"/>
      <c r="M20" s="393"/>
    </row>
    <row r="21" spans="1:13" x14ac:dyDescent="0.55000000000000004">
      <c r="A21" s="393"/>
      <c r="B21" s="393"/>
      <c r="C21" s="393"/>
      <c r="D21" s="393"/>
      <c r="E21" s="393"/>
      <c r="F21" s="393"/>
      <c r="G21" s="393"/>
      <c r="H21" s="393"/>
      <c r="I21" s="393"/>
      <c r="J21" s="393"/>
      <c r="K21" s="393"/>
      <c r="L21" s="393"/>
      <c r="M21" s="393"/>
    </row>
    <row r="22" spans="1:13" x14ac:dyDescent="0.55000000000000004">
      <c r="A22" s="393"/>
      <c r="B22" s="393"/>
      <c r="C22" s="393"/>
      <c r="D22" s="393"/>
      <c r="E22" s="393"/>
      <c r="F22" s="393"/>
      <c r="G22" s="393"/>
      <c r="H22" s="393"/>
      <c r="I22" s="393"/>
      <c r="J22" s="393"/>
      <c r="K22" s="393"/>
      <c r="L22" s="393"/>
      <c r="M22" s="393"/>
    </row>
    <row r="23" spans="1:13" x14ac:dyDescent="0.55000000000000004">
      <c r="A23" s="393"/>
      <c r="B23" s="393"/>
      <c r="C23" s="393"/>
      <c r="D23" s="393"/>
      <c r="E23" s="393"/>
      <c r="F23" s="393"/>
      <c r="G23" s="393"/>
      <c r="H23" s="393"/>
      <c r="I23" s="393"/>
      <c r="J23" s="393"/>
      <c r="K23" s="393"/>
      <c r="L23" s="393"/>
      <c r="M23" s="393"/>
    </row>
    <row r="24" spans="1:13" x14ac:dyDescent="0.55000000000000004">
      <c r="A24" s="393"/>
      <c r="B24" s="393"/>
      <c r="C24" s="393"/>
      <c r="D24" s="393"/>
      <c r="E24" s="393"/>
      <c r="F24" s="393"/>
      <c r="G24" s="393"/>
      <c r="H24" s="393"/>
      <c r="I24" s="393"/>
      <c r="J24" s="393"/>
      <c r="K24" s="393"/>
      <c r="L24" s="393"/>
      <c r="M24" s="393"/>
    </row>
    <row r="25" spans="1:13" x14ac:dyDescent="0.55000000000000004">
      <c r="A25" s="6"/>
      <c r="B25" s="6"/>
      <c r="C25" s="6"/>
      <c r="D25" s="6"/>
      <c r="E25" s="6"/>
      <c r="F25" s="6"/>
      <c r="G25" s="6"/>
      <c r="H25" s="6"/>
      <c r="I25" s="6"/>
      <c r="J25" s="6"/>
      <c r="K25" s="6"/>
      <c r="L25" s="6"/>
      <c r="M25" s="6"/>
    </row>
    <row r="26" spans="1:13" x14ac:dyDescent="0.55000000000000004">
      <c r="A26" s="12" t="s">
        <v>100</v>
      </c>
    </row>
    <row r="28" spans="1:13" x14ac:dyDescent="0.55000000000000004">
      <c r="A28" s="1" t="s">
        <v>70</v>
      </c>
    </row>
    <row r="29" spans="1:13" x14ac:dyDescent="0.55000000000000004">
      <c r="A29" t="s">
        <v>71</v>
      </c>
    </row>
    <row r="31" spans="1:13" x14ac:dyDescent="0.55000000000000004">
      <c r="A31" s="1" t="s">
        <v>38</v>
      </c>
    </row>
    <row r="32" spans="1:13" x14ac:dyDescent="0.55000000000000004">
      <c r="A32" s="378" t="s">
        <v>39</v>
      </c>
      <c r="B32" s="378"/>
      <c r="C32" s="378"/>
      <c r="D32" s="378"/>
      <c r="E32" s="378"/>
      <c r="F32" s="378"/>
      <c r="G32" s="378"/>
      <c r="H32" s="378"/>
      <c r="I32" s="378"/>
      <c r="J32" s="378"/>
      <c r="K32" s="378"/>
      <c r="L32" s="378"/>
      <c r="M32" s="378"/>
    </row>
    <row r="33" spans="1:13" x14ac:dyDescent="0.55000000000000004">
      <c r="A33" s="378"/>
      <c r="B33" s="378"/>
      <c r="C33" s="378"/>
      <c r="D33" s="378"/>
      <c r="E33" s="378"/>
      <c r="F33" s="378"/>
      <c r="G33" s="378"/>
      <c r="H33" s="378"/>
      <c r="I33" s="378"/>
      <c r="J33" s="378"/>
      <c r="K33" s="378"/>
      <c r="L33" s="378"/>
      <c r="M33" s="378"/>
    </row>
    <row r="34" spans="1:13" x14ac:dyDescent="0.55000000000000004">
      <c r="A34" s="378"/>
      <c r="B34" s="378"/>
      <c r="C34" s="378"/>
      <c r="D34" s="378"/>
      <c r="E34" s="378"/>
      <c r="F34" s="378"/>
      <c r="G34" s="378"/>
      <c r="H34" s="378"/>
      <c r="I34" s="378"/>
      <c r="J34" s="378"/>
      <c r="K34" s="378"/>
      <c r="L34" s="378"/>
      <c r="M34" s="378"/>
    </row>
    <row r="35" spans="1:13" x14ac:dyDescent="0.55000000000000004">
      <c r="A35" s="378"/>
      <c r="B35" s="378"/>
      <c r="C35" s="378"/>
      <c r="D35" s="378"/>
      <c r="E35" s="378"/>
      <c r="F35" s="378"/>
      <c r="G35" s="378"/>
      <c r="H35" s="378"/>
      <c r="I35" s="378"/>
      <c r="J35" s="378"/>
      <c r="K35" s="378"/>
      <c r="L35" s="378"/>
      <c r="M35" s="378"/>
    </row>
    <row r="36" spans="1:13" x14ac:dyDescent="0.55000000000000004">
      <c r="A36" s="378"/>
      <c r="B36" s="378"/>
      <c r="C36" s="378"/>
      <c r="D36" s="378"/>
      <c r="E36" s="378"/>
      <c r="F36" s="378"/>
      <c r="G36" s="378"/>
      <c r="H36" s="378"/>
      <c r="I36" s="378"/>
      <c r="J36" s="378"/>
      <c r="K36" s="378"/>
      <c r="L36" s="378"/>
      <c r="M36" s="378"/>
    </row>
    <row r="37" spans="1:13" x14ac:dyDescent="0.55000000000000004">
      <c r="A37" s="6"/>
      <c r="B37" s="6"/>
      <c r="C37" s="6"/>
      <c r="D37" s="6"/>
      <c r="E37" s="6"/>
      <c r="F37" s="6"/>
      <c r="G37" s="6"/>
      <c r="H37" s="6"/>
      <c r="I37" s="6"/>
      <c r="J37" s="6"/>
      <c r="K37" s="6"/>
      <c r="L37" s="6"/>
      <c r="M37" s="6"/>
    </row>
    <row r="38" spans="1:13" x14ac:dyDescent="0.55000000000000004">
      <c r="A38" s="1" t="s">
        <v>40</v>
      </c>
    </row>
    <row r="39" spans="1:13" x14ac:dyDescent="0.55000000000000004">
      <c r="A39" s="378" t="s">
        <v>106</v>
      </c>
      <c r="B39" s="378"/>
      <c r="C39" s="378"/>
      <c r="D39" s="378"/>
      <c r="E39" s="378"/>
      <c r="F39" s="378"/>
      <c r="G39" s="378"/>
      <c r="H39" s="378"/>
      <c r="I39" s="378"/>
      <c r="J39" s="378"/>
      <c r="K39" s="378"/>
      <c r="L39" s="378"/>
      <c r="M39" s="378"/>
    </row>
    <row r="40" spans="1:13" x14ac:dyDescent="0.55000000000000004">
      <c r="A40" s="378"/>
      <c r="B40" s="378"/>
      <c r="C40" s="378"/>
      <c r="D40" s="378"/>
      <c r="E40" s="378"/>
      <c r="F40" s="378"/>
      <c r="G40" s="378"/>
      <c r="H40" s="378"/>
      <c r="I40" s="378"/>
      <c r="J40" s="378"/>
      <c r="K40" s="378"/>
      <c r="L40" s="378"/>
      <c r="M40" s="378"/>
    </row>
    <row r="41" spans="1:13" x14ac:dyDescent="0.55000000000000004">
      <c r="A41" s="378"/>
      <c r="B41" s="378"/>
      <c r="C41" s="378"/>
      <c r="D41" s="378"/>
      <c r="E41" s="378"/>
      <c r="F41" s="378"/>
      <c r="G41" s="378"/>
      <c r="H41" s="378"/>
      <c r="I41" s="378"/>
      <c r="J41" s="378"/>
      <c r="K41" s="378"/>
      <c r="L41" s="378"/>
      <c r="M41" s="378"/>
    </row>
    <row r="42" spans="1:13" x14ac:dyDescent="0.55000000000000004">
      <c r="A42" s="378"/>
      <c r="B42" s="378"/>
      <c r="C42" s="378"/>
      <c r="D42" s="378"/>
      <c r="E42" s="378"/>
      <c r="F42" s="378"/>
      <c r="G42" s="378"/>
      <c r="H42" s="378"/>
      <c r="I42" s="378"/>
      <c r="J42" s="378"/>
      <c r="K42" s="378"/>
      <c r="L42" s="378"/>
      <c r="M42" s="378"/>
    </row>
    <row r="44" spans="1:13" x14ac:dyDescent="0.55000000000000004">
      <c r="B44" s="5" t="s">
        <v>34</v>
      </c>
      <c r="C44" t="s">
        <v>43</v>
      </c>
    </row>
    <row r="45" spans="1:13" x14ac:dyDescent="0.55000000000000004">
      <c r="B45" s="5" t="s">
        <v>35</v>
      </c>
      <c r="C45" t="s">
        <v>337</v>
      </c>
    </row>
    <row r="46" spans="1:13" x14ac:dyDescent="0.55000000000000004">
      <c r="B46" s="5" t="s">
        <v>41</v>
      </c>
      <c r="C46" t="s">
        <v>45</v>
      </c>
    </row>
    <row r="47" spans="1:13" x14ac:dyDescent="0.55000000000000004">
      <c r="B47" s="5" t="s">
        <v>42</v>
      </c>
      <c r="C47" t="s">
        <v>46</v>
      </c>
    </row>
    <row r="49" spans="1:13" x14ac:dyDescent="0.55000000000000004">
      <c r="A49" t="s">
        <v>469</v>
      </c>
    </row>
    <row r="51" spans="1:13" x14ac:dyDescent="0.55000000000000004">
      <c r="A51" s="1" t="s">
        <v>47</v>
      </c>
    </row>
    <row r="52" spans="1:13" x14ac:dyDescent="0.55000000000000004">
      <c r="A52" s="378" t="s">
        <v>48</v>
      </c>
      <c r="B52" s="378"/>
      <c r="C52" s="378"/>
      <c r="D52" s="378"/>
      <c r="E52" s="378"/>
      <c r="F52" s="378"/>
      <c r="G52" s="378"/>
      <c r="H52" s="378"/>
      <c r="I52" s="378"/>
      <c r="J52" s="378"/>
      <c r="K52" s="378"/>
      <c r="L52" s="378"/>
      <c r="M52" s="378"/>
    </row>
    <row r="53" spans="1:13" x14ac:dyDescent="0.55000000000000004">
      <c r="A53" s="378"/>
      <c r="B53" s="378"/>
      <c r="C53" s="378"/>
      <c r="D53" s="378"/>
      <c r="E53" s="378"/>
      <c r="F53" s="378"/>
      <c r="G53" s="378"/>
      <c r="H53" s="378"/>
      <c r="I53" s="378"/>
      <c r="J53" s="378"/>
      <c r="K53" s="378"/>
      <c r="L53" s="378"/>
      <c r="M53" s="378"/>
    </row>
    <row r="54" spans="1:13" x14ac:dyDescent="0.55000000000000004">
      <c r="A54" s="378"/>
      <c r="B54" s="378"/>
      <c r="C54" s="378"/>
      <c r="D54" s="378"/>
      <c r="E54" s="378"/>
      <c r="F54" s="378"/>
      <c r="G54" s="378"/>
      <c r="H54" s="378"/>
      <c r="I54" s="378"/>
      <c r="J54" s="378"/>
      <c r="K54" s="378"/>
      <c r="L54" s="378"/>
      <c r="M54" s="378"/>
    </row>
    <row r="56" spans="1:13" x14ac:dyDescent="0.55000000000000004">
      <c r="A56" s="12" t="s">
        <v>485</v>
      </c>
    </row>
    <row r="57" spans="1:13" ht="15" customHeight="1" x14ac:dyDescent="0.55000000000000004">
      <c r="A57" s="380" t="s">
        <v>470</v>
      </c>
      <c r="B57" s="380"/>
      <c r="C57" s="380"/>
      <c r="D57" s="380"/>
      <c r="E57" s="380"/>
      <c r="F57" s="380"/>
      <c r="G57" s="380"/>
      <c r="H57" s="380"/>
      <c r="I57" s="380"/>
      <c r="J57" s="380"/>
      <c r="K57" s="380"/>
      <c r="L57" s="380"/>
      <c r="M57" s="380"/>
    </row>
    <row r="58" spans="1:13" x14ac:dyDescent="0.55000000000000004">
      <c r="A58" s="380"/>
      <c r="B58" s="380"/>
      <c r="C58" s="380"/>
      <c r="D58" s="380"/>
      <c r="E58" s="380"/>
      <c r="F58" s="380"/>
      <c r="G58" s="380"/>
      <c r="H58" s="380"/>
      <c r="I58" s="380"/>
      <c r="J58" s="380"/>
      <c r="K58" s="380"/>
      <c r="L58" s="380"/>
      <c r="M58" s="380"/>
    </row>
    <row r="59" spans="1:13" x14ac:dyDescent="0.55000000000000004">
      <c r="A59" s="380"/>
      <c r="B59" s="380"/>
      <c r="C59" s="380"/>
      <c r="D59" s="380"/>
      <c r="E59" s="380"/>
      <c r="F59" s="380"/>
      <c r="G59" s="380"/>
      <c r="H59" s="380"/>
      <c r="I59" s="380"/>
      <c r="J59" s="380"/>
      <c r="K59" s="380"/>
      <c r="L59" s="380"/>
      <c r="M59" s="380"/>
    </row>
    <row r="60" spans="1:13" x14ac:dyDescent="0.55000000000000004">
      <c r="A60" s="380"/>
      <c r="B60" s="380"/>
      <c r="C60" s="380"/>
      <c r="D60" s="380"/>
      <c r="E60" s="380"/>
      <c r="F60" s="380"/>
      <c r="G60" s="380"/>
      <c r="H60" s="380"/>
      <c r="I60" s="380"/>
      <c r="J60" s="380"/>
      <c r="K60" s="380"/>
      <c r="L60" s="380"/>
      <c r="M60" s="380"/>
    </row>
    <row r="61" spans="1:13" x14ac:dyDescent="0.55000000000000004">
      <c r="A61" s="380"/>
      <c r="B61" s="380"/>
      <c r="C61" s="380"/>
      <c r="D61" s="380"/>
      <c r="E61" s="380"/>
      <c r="F61" s="380"/>
      <c r="G61" s="380"/>
      <c r="H61" s="380"/>
      <c r="I61" s="380"/>
      <c r="J61" s="380"/>
      <c r="K61" s="380"/>
      <c r="L61" s="380"/>
      <c r="M61" s="380"/>
    </row>
    <row r="62" spans="1:13" x14ac:dyDescent="0.55000000000000004">
      <c r="A62" s="380"/>
      <c r="B62" s="380"/>
      <c r="C62" s="380"/>
      <c r="D62" s="380"/>
      <c r="E62" s="380"/>
      <c r="F62" s="380"/>
      <c r="G62" s="380"/>
      <c r="H62" s="380"/>
      <c r="I62" s="380"/>
      <c r="J62" s="380"/>
      <c r="K62" s="380"/>
      <c r="L62" s="380"/>
      <c r="M62" s="380"/>
    </row>
    <row r="63" spans="1:13" x14ac:dyDescent="0.55000000000000004">
      <c r="A63" s="380"/>
      <c r="B63" s="380"/>
      <c r="C63" s="380"/>
      <c r="D63" s="380"/>
      <c r="E63" s="380"/>
      <c r="F63" s="380"/>
      <c r="G63" s="380"/>
      <c r="H63" s="380"/>
      <c r="I63" s="380"/>
      <c r="J63" s="380"/>
      <c r="K63" s="380"/>
      <c r="L63" s="380"/>
      <c r="M63" s="380"/>
    </row>
    <row r="64" spans="1:13" x14ac:dyDescent="0.55000000000000004">
      <c r="A64" s="380"/>
      <c r="B64" s="380"/>
      <c r="C64" s="380"/>
      <c r="D64" s="380"/>
      <c r="E64" s="380"/>
      <c r="F64" s="380"/>
      <c r="G64" s="380"/>
      <c r="H64" s="380"/>
      <c r="I64" s="380"/>
      <c r="J64" s="380"/>
      <c r="K64" s="380"/>
      <c r="L64" s="380"/>
      <c r="M64" s="380"/>
    </row>
    <row r="65" spans="1:13" x14ac:dyDescent="0.55000000000000004">
      <c r="A65" s="380"/>
      <c r="B65" s="380"/>
      <c r="C65" s="380"/>
      <c r="D65" s="380"/>
      <c r="E65" s="380"/>
      <c r="F65" s="380"/>
      <c r="G65" s="380"/>
      <c r="H65" s="380"/>
      <c r="I65" s="380"/>
      <c r="J65" s="380"/>
      <c r="K65" s="380"/>
      <c r="L65" s="380"/>
      <c r="M65" s="380"/>
    </row>
    <row r="66" spans="1:13" x14ac:dyDescent="0.55000000000000004">
      <c r="A66" s="380"/>
      <c r="B66" s="380"/>
      <c r="C66" s="380"/>
      <c r="D66" s="380"/>
      <c r="E66" s="380"/>
      <c r="F66" s="380"/>
      <c r="G66" s="380"/>
      <c r="H66" s="380"/>
      <c r="I66" s="380"/>
      <c r="J66" s="380"/>
      <c r="K66" s="380"/>
      <c r="L66" s="380"/>
      <c r="M66" s="380"/>
    </row>
    <row r="67" spans="1:13" x14ac:dyDescent="0.55000000000000004">
      <c r="A67" s="380"/>
      <c r="B67" s="380"/>
      <c r="C67" s="380"/>
      <c r="D67" s="380"/>
      <c r="E67" s="380"/>
      <c r="F67" s="380"/>
      <c r="G67" s="380"/>
      <c r="H67" s="380"/>
      <c r="I67" s="380"/>
      <c r="J67" s="380"/>
      <c r="K67" s="380"/>
      <c r="L67" s="380"/>
      <c r="M67" s="380"/>
    </row>
    <row r="68" spans="1:13" ht="15" customHeight="1" x14ac:dyDescent="0.55000000000000004">
      <c r="A68" s="380"/>
      <c r="B68" s="380"/>
      <c r="C68" s="380"/>
      <c r="D68" s="380"/>
      <c r="E68" s="380"/>
      <c r="F68" s="380"/>
      <c r="G68" s="380"/>
      <c r="H68" s="380"/>
      <c r="I68" s="380"/>
      <c r="J68" s="380"/>
      <c r="K68" s="380"/>
      <c r="L68" s="380"/>
      <c r="M68" s="380"/>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89</v>
      </c>
    </row>
    <row r="5" spans="1:13" x14ac:dyDescent="0.55000000000000004">
      <c r="A5" s="12" t="s">
        <v>85</v>
      </c>
    </row>
    <row r="6" spans="1:13" x14ac:dyDescent="0.55000000000000004">
      <c r="A6" s="8"/>
    </row>
    <row r="7" spans="1:13" ht="15" customHeight="1" x14ac:dyDescent="0.55000000000000004">
      <c r="A7" s="378" t="s">
        <v>105</v>
      </c>
      <c r="B7" s="378"/>
      <c r="C7" s="378"/>
      <c r="D7" s="378"/>
      <c r="E7" s="378"/>
      <c r="F7" s="378"/>
      <c r="G7" s="378"/>
      <c r="H7" s="378"/>
      <c r="I7" s="378"/>
      <c r="J7" s="378"/>
      <c r="K7" s="378"/>
      <c r="L7" s="378"/>
      <c r="M7" s="378"/>
    </row>
    <row r="8" spans="1:13" x14ac:dyDescent="0.55000000000000004">
      <c r="A8" s="378"/>
      <c r="B8" s="378"/>
      <c r="C8" s="378"/>
      <c r="D8" s="378"/>
      <c r="E8" s="378"/>
      <c r="F8" s="378"/>
      <c r="G8" s="378"/>
      <c r="H8" s="378"/>
      <c r="I8" s="378"/>
      <c r="J8" s="378"/>
      <c r="K8" s="378"/>
      <c r="L8" s="378"/>
      <c r="M8" s="378"/>
    </row>
    <row r="9" spans="1:13" x14ac:dyDescent="0.55000000000000004">
      <c r="A9" s="378"/>
      <c r="B9" s="378"/>
      <c r="C9" s="378"/>
      <c r="D9" s="378"/>
      <c r="E9" s="378"/>
      <c r="F9" s="378"/>
      <c r="G9" s="378"/>
      <c r="H9" s="378"/>
      <c r="I9" s="378"/>
      <c r="J9" s="378"/>
      <c r="K9" s="378"/>
      <c r="L9" s="378"/>
      <c r="M9" s="378"/>
    </row>
    <row r="10" spans="1:13" x14ac:dyDescent="0.55000000000000004">
      <c r="A10" s="378"/>
      <c r="B10" s="378"/>
      <c r="C10" s="378"/>
      <c r="D10" s="378"/>
      <c r="E10" s="378"/>
      <c r="F10" s="378"/>
      <c r="G10" s="378"/>
      <c r="H10" s="378"/>
      <c r="I10" s="378"/>
      <c r="J10" s="378"/>
      <c r="K10" s="378"/>
      <c r="L10" s="378"/>
      <c r="M10" s="378"/>
    </row>
    <row r="11" spans="1:13" x14ac:dyDescent="0.55000000000000004">
      <c r="A11" s="378"/>
      <c r="B11" s="378"/>
      <c r="C11" s="378"/>
      <c r="D11" s="378"/>
      <c r="E11" s="378"/>
      <c r="F11" s="378"/>
      <c r="G11" s="378"/>
      <c r="H11" s="378"/>
      <c r="I11" s="378"/>
      <c r="J11" s="378"/>
      <c r="K11" s="378"/>
      <c r="L11" s="378"/>
      <c r="M11" s="378"/>
    </row>
    <row r="13" spans="1:13" x14ac:dyDescent="0.55000000000000004">
      <c r="A13" s="393" t="s">
        <v>527</v>
      </c>
      <c r="B13" s="393"/>
      <c r="C13" s="393"/>
      <c r="D13" s="393"/>
      <c r="E13" s="393"/>
      <c r="F13" s="393"/>
      <c r="G13" s="393"/>
      <c r="H13" s="393"/>
      <c r="I13" s="393"/>
      <c r="J13" s="393"/>
      <c r="K13" s="393"/>
      <c r="L13" s="393"/>
      <c r="M13" s="393"/>
    </row>
    <row r="14" spans="1:13" x14ac:dyDescent="0.55000000000000004">
      <c r="A14" s="393"/>
      <c r="B14" s="393"/>
      <c r="C14" s="393"/>
      <c r="D14" s="393"/>
      <c r="E14" s="393"/>
      <c r="F14" s="393"/>
      <c r="G14" s="393"/>
      <c r="H14" s="393"/>
      <c r="I14" s="393"/>
      <c r="J14" s="393"/>
      <c r="K14" s="393"/>
      <c r="L14" s="393"/>
      <c r="M14" s="393"/>
    </row>
    <row r="15" spans="1:13" x14ac:dyDescent="0.55000000000000004">
      <c r="A15" s="393"/>
      <c r="B15" s="393"/>
      <c r="C15" s="393"/>
      <c r="D15" s="393"/>
      <c r="E15" s="393"/>
      <c r="F15" s="393"/>
      <c r="G15" s="393"/>
      <c r="H15" s="393"/>
      <c r="I15" s="393"/>
      <c r="J15" s="393"/>
      <c r="K15" s="393"/>
      <c r="L15" s="393"/>
      <c r="M15" s="393"/>
    </row>
    <row r="16" spans="1:13" x14ac:dyDescent="0.55000000000000004">
      <c r="A16" s="393"/>
      <c r="B16" s="393"/>
      <c r="C16" s="393"/>
      <c r="D16" s="393"/>
      <c r="E16" s="393"/>
      <c r="F16" s="393"/>
      <c r="G16" s="393"/>
      <c r="H16" s="393"/>
      <c r="I16" s="393"/>
      <c r="J16" s="393"/>
      <c r="K16" s="393"/>
      <c r="L16" s="393"/>
      <c r="M16" s="393"/>
    </row>
    <row r="17" spans="1:13" x14ac:dyDescent="0.55000000000000004">
      <c r="A17" s="6"/>
      <c r="B17" s="6"/>
      <c r="C17" s="6"/>
      <c r="D17" s="6"/>
      <c r="E17" s="6"/>
      <c r="F17" s="6"/>
      <c r="G17" s="6"/>
      <c r="H17" s="6"/>
      <c r="I17" s="6"/>
      <c r="J17" s="6"/>
      <c r="K17" s="6"/>
      <c r="L17" s="6"/>
      <c r="M17" s="6"/>
    </row>
    <row r="18" spans="1:13" x14ac:dyDescent="0.55000000000000004">
      <c r="A18" s="393" t="s">
        <v>528</v>
      </c>
      <c r="B18" s="393"/>
      <c r="C18" s="393"/>
      <c r="D18" s="393"/>
      <c r="E18" s="393"/>
      <c r="F18" s="393"/>
      <c r="G18" s="393"/>
      <c r="H18" s="393"/>
      <c r="I18" s="393"/>
      <c r="J18" s="393"/>
      <c r="K18" s="393"/>
      <c r="L18" s="393"/>
      <c r="M18" s="393"/>
    </row>
    <row r="19" spans="1:13" x14ac:dyDescent="0.55000000000000004">
      <c r="A19" s="393"/>
      <c r="B19" s="393"/>
      <c r="C19" s="393"/>
      <c r="D19" s="393"/>
      <c r="E19" s="393"/>
      <c r="F19" s="393"/>
      <c r="G19" s="393"/>
      <c r="H19" s="393"/>
      <c r="I19" s="393"/>
      <c r="J19" s="393"/>
      <c r="K19" s="393"/>
      <c r="L19" s="393"/>
      <c r="M19" s="393"/>
    </row>
    <row r="20" spans="1:13" x14ac:dyDescent="0.55000000000000004">
      <c r="A20" s="393"/>
      <c r="B20" s="393"/>
      <c r="C20" s="393"/>
      <c r="D20" s="393"/>
      <c r="E20" s="393"/>
      <c r="F20" s="393"/>
      <c r="G20" s="393"/>
      <c r="H20" s="393"/>
      <c r="I20" s="393"/>
      <c r="J20" s="393"/>
      <c r="K20" s="393"/>
      <c r="L20" s="393"/>
      <c r="M20" s="393"/>
    </row>
    <row r="21" spans="1:13" x14ac:dyDescent="0.55000000000000004">
      <c r="A21" s="393"/>
      <c r="B21" s="393"/>
      <c r="C21" s="393"/>
      <c r="D21" s="393"/>
      <c r="E21" s="393"/>
      <c r="F21" s="393"/>
      <c r="G21" s="393"/>
      <c r="H21" s="393"/>
      <c r="I21" s="393"/>
      <c r="J21" s="393"/>
      <c r="K21" s="393"/>
      <c r="L21" s="393"/>
      <c r="M21" s="393"/>
    </row>
    <row r="22" spans="1:13" x14ac:dyDescent="0.55000000000000004">
      <c r="A22" s="393"/>
      <c r="B22" s="393"/>
      <c r="C22" s="393"/>
      <c r="D22" s="393"/>
      <c r="E22" s="393"/>
      <c r="F22" s="393"/>
      <c r="G22" s="393"/>
      <c r="H22" s="393"/>
      <c r="I22" s="393"/>
      <c r="J22" s="393"/>
      <c r="K22" s="393"/>
      <c r="L22" s="393"/>
      <c r="M22" s="393"/>
    </row>
    <row r="23" spans="1:13" x14ac:dyDescent="0.55000000000000004">
      <c r="A23" s="393"/>
      <c r="B23" s="393"/>
      <c r="C23" s="393"/>
      <c r="D23" s="393"/>
      <c r="E23" s="393"/>
      <c r="F23" s="393"/>
      <c r="G23" s="393"/>
      <c r="H23" s="393"/>
      <c r="I23" s="393"/>
      <c r="J23" s="393"/>
      <c r="K23" s="393"/>
      <c r="L23" s="393"/>
      <c r="M23" s="393"/>
    </row>
    <row r="24" spans="1:13" x14ac:dyDescent="0.55000000000000004">
      <c r="A24" s="393"/>
      <c r="B24" s="393"/>
      <c r="C24" s="393"/>
      <c r="D24" s="393"/>
      <c r="E24" s="393"/>
      <c r="F24" s="393"/>
      <c r="G24" s="393"/>
      <c r="H24" s="393"/>
      <c r="I24" s="393"/>
      <c r="J24" s="393"/>
      <c r="K24" s="393"/>
      <c r="L24" s="393"/>
      <c r="M24" s="393"/>
    </row>
    <row r="25" spans="1:13" x14ac:dyDescent="0.55000000000000004">
      <c r="A25" s="393"/>
      <c r="B25" s="393"/>
      <c r="C25" s="393"/>
      <c r="D25" s="393"/>
      <c r="E25" s="393"/>
      <c r="F25" s="393"/>
      <c r="G25" s="393"/>
      <c r="H25" s="393"/>
      <c r="I25" s="393"/>
      <c r="J25" s="393"/>
      <c r="K25" s="393"/>
      <c r="L25" s="393"/>
      <c r="M25" s="393"/>
    </row>
    <row r="26" spans="1:13" x14ac:dyDescent="0.55000000000000004">
      <c r="A26" s="393"/>
      <c r="B26" s="393"/>
      <c r="C26" s="393"/>
      <c r="D26" s="393"/>
      <c r="E26" s="393"/>
      <c r="F26" s="393"/>
      <c r="G26" s="393"/>
      <c r="H26" s="393"/>
      <c r="I26" s="393"/>
      <c r="J26" s="393"/>
      <c r="K26" s="393"/>
      <c r="L26" s="393"/>
      <c r="M26" s="393"/>
    </row>
    <row r="27" spans="1:13" x14ac:dyDescent="0.55000000000000004">
      <c r="A27" s="393"/>
      <c r="B27" s="393"/>
      <c r="C27" s="393"/>
      <c r="D27" s="393"/>
      <c r="E27" s="393"/>
      <c r="F27" s="393"/>
      <c r="G27" s="393"/>
      <c r="H27" s="393"/>
      <c r="I27" s="393"/>
      <c r="J27" s="393"/>
      <c r="K27" s="393"/>
      <c r="L27" s="393"/>
      <c r="M27" s="393"/>
    </row>
    <row r="29" spans="1:13" x14ac:dyDescent="0.55000000000000004">
      <c r="A29" s="12" t="s">
        <v>100</v>
      </c>
    </row>
    <row r="31" spans="1:13" x14ac:dyDescent="0.55000000000000004">
      <c r="A31" s="1" t="s">
        <v>70</v>
      </c>
    </row>
    <row r="32" spans="1:13" x14ac:dyDescent="0.55000000000000004">
      <c r="A32" t="s">
        <v>72</v>
      </c>
    </row>
    <row r="34" spans="1:13" x14ac:dyDescent="0.55000000000000004">
      <c r="A34" s="1" t="s">
        <v>38</v>
      </c>
    </row>
    <row r="35" spans="1:13" ht="15" customHeight="1" x14ac:dyDescent="0.55000000000000004">
      <c r="A35" s="378" t="s">
        <v>39</v>
      </c>
      <c r="B35" s="378"/>
      <c r="C35" s="378"/>
      <c r="D35" s="378"/>
      <c r="E35" s="378"/>
      <c r="F35" s="378"/>
      <c r="G35" s="378"/>
      <c r="H35" s="378"/>
      <c r="I35" s="378"/>
      <c r="J35" s="378"/>
      <c r="K35" s="378"/>
      <c r="L35" s="378"/>
      <c r="M35" s="378"/>
    </row>
    <row r="36" spans="1:13" x14ac:dyDescent="0.55000000000000004">
      <c r="A36" s="378"/>
      <c r="B36" s="378"/>
      <c r="C36" s="378"/>
      <c r="D36" s="378"/>
      <c r="E36" s="378"/>
      <c r="F36" s="378"/>
      <c r="G36" s="378"/>
      <c r="H36" s="378"/>
      <c r="I36" s="378"/>
      <c r="J36" s="378"/>
      <c r="K36" s="378"/>
      <c r="L36" s="378"/>
      <c r="M36" s="378"/>
    </row>
    <row r="37" spans="1:13" x14ac:dyDescent="0.55000000000000004">
      <c r="A37" s="378"/>
      <c r="B37" s="378"/>
      <c r="C37" s="378"/>
      <c r="D37" s="378"/>
      <c r="E37" s="378"/>
      <c r="F37" s="378"/>
      <c r="G37" s="378"/>
      <c r="H37" s="378"/>
      <c r="I37" s="378"/>
      <c r="J37" s="378"/>
      <c r="K37" s="378"/>
      <c r="L37" s="378"/>
      <c r="M37" s="378"/>
    </row>
    <row r="38" spans="1:13" x14ac:dyDescent="0.55000000000000004">
      <c r="A38" s="378"/>
      <c r="B38" s="378"/>
      <c r="C38" s="378"/>
      <c r="D38" s="378"/>
      <c r="E38" s="378"/>
      <c r="F38" s="378"/>
      <c r="G38" s="378"/>
      <c r="H38" s="378"/>
      <c r="I38" s="378"/>
      <c r="J38" s="378"/>
      <c r="K38" s="378"/>
      <c r="L38" s="378"/>
      <c r="M38" s="378"/>
    </row>
    <row r="39" spans="1:13" x14ac:dyDescent="0.55000000000000004">
      <c r="A39" s="378"/>
      <c r="B39" s="378"/>
      <c r="C39" s="378"/>
      <c r="D39" s="378"/>
      <c r="E39" s="378"/>
      <c r="F39" s="378"/>
      <c r="G39" s="378"/>
      <c r="H39" s="378"/>
      <c r="I39" s="378"/>
      <c r="J39" s="378"/>
      <c r="K39" s="378"/>
      <c r="L39" s="378"/>
      <c r="M39" s="378"/>
    </row>
    <row r="40" spans="1:13" x14ac:dyDescent="0.55000000000000004">
      <c r="A40" s="11"/>
      <c r="B40" s="11"/>
      <c r="C40" s="11"/>
      <c r="D40" s="11"/>
      <c r="E40" s="11"/>
      <c r="F40" s="11"/>
      <c r="G40" s="11"/>
      <c r="H40" s="11"/>
      <c r="I40" s="11"/>
      <c r="J40" s="11"/>
      <c r="K40" s="11"/>
      <c r="L40" s="11"/>
      <c r="M40" s="11"/>
    </row>
    <row r="41" spans="1:13" x14ac:dyDescent="0.55000000000000004">
      <c r="A41" s="1" t="s">
        <v>40</v>
      </c>
    </row>
    <row r="42" spans="1:13" x14ac:dyDescent="0.55000000000000004">
      <c r="A42" s="378" t="s">
        <v>106</v>
      </c>
      <c r="B42" s="378"/>
      <c r="C42" s="378"/>
      <c r="D42" s="378"/>
      <c r="E42" s="378"/>
      <c r="F42" s="378"/>
      <c r="G42" s="378"/>
      <c r="H42" s="378"/>
      <c r="I42" s="378"/>
      <c r="J42" s="378"/>
      <c r="K42" s="378"/>
      <c r="L42" s="378"/>
      <c r="M42" s="378"/>
    </row>
    <row r="43" spans="1:13" x14ac:dyDescent="0.55000000000000004">
      <c r="A43" s="378"/>
      <c r="B43" s="378"/>
      <c r="C43" s="378"/>
      <c r="D43" s="378"/>
      <c r="E43" s="378"/>
      <c r="F43" s="378"/>
      <c r="G43" s="378"/>
      <c r="H43" s="378"/>
      <c r="I43" s="378"/>
      <c r="J43" s="378"/>
      <c r="K43" s="378"/>
      <c r="L43" s="378"/>
      <c r="M43" s="378"/>
    </row>
    <row r="44" spans="1:13" x14ac:dyDescent="0.55000000000000004">
      <c r="A44" s="378"/>
      <c r="B44" s="378"/>
      <c r="C44" s="378"/>
      <c r="D44" s="378"/>
      <c r="E44" s="378"/>
      <c r="F44" s="378"/>
      <c r="G44" s="378"/>
      <c r="H44" s="378"/>
      <c r="I44" s="378"/>
      <c r="J44" s="378"/>
      <c r="K44" s="378"/>
      <c r="L44" s="378"/>
      <c r="M44" s="378"/>
    </row>
    <row r="45" spans="1:13" x14ac:dyDescent="0.55000000000000004">
      <c r="A45" s="6"/>
      <c r="B45" s="6"/>
      <c r="C45" s="6"/>
      <c r="D45" s="6"/>
      <c r="E45" s="6"/>
      <c r="F45" s="6"/>
      <c r="G45" s="6"/>
      <c r="H45" s="6"/>
      <c r="I45" s="6"/>
      <c r="J45" s="6"/>
      <c r="K45" s="6"/>
      <c r="L45" s="6"/>
      <c r="M45" s="6"/>
    </row>
    <row r="46" spans="1:13" x14ac:dyDescent="0.55000000000000004">
      <c r="B46" s="5" t="s">
        <v>34</v>
      </c>
      <c r="C46" t="s">
        <v>43</v>
      </c>
    </row>
    <row r="47" spans="1:13" x14ac:dyDescent="0.55000000000000004">
      <c r="B47" s="5" t="s">
        <v>35</v>
      </c>
      <c r="C47" t="s">
        <v>44</v>
      </c>
    </row>
    <row r="48" spans="1:13" x14ac:dyDescent="0.55000000000000004">
      <c r="B48" s="5" t="s">
        <v>41</v>
      </c>
      <c r="C48" t="s">
        <v>45</v>
      </c>
    </row>
    <row r="49" spans="1:13" x14ac:dyDescent="0.55000000000000004">
      <c r="B49" s="5" t="s">
        <v>42</v>
      </c>
      <c r="C49" t="s">
        <v>46</v>
      </c>
    </row>
    <row r="51" spans="1:13" x14ac:dyDescent="0.55000000000000004">
      <c r="A51" s="12" t="s">
        <v>486</v>
      </c>
    </row>
    <row r="52" spans="1:13" x14ac:dyDescent="0.55000000000000004">
      <c r="A52" s="380" t="s">
        <v>529</v>
      </c>
      <c r="B52" s="380"/>
      <c r="C52" s="380"/>
      <c r="D52" s="380"/>
      <c r="E52" s="380"/>
      <c r="F52" s="380"/>
      <c r="G52" s="380"/>
      <c r="H52" s="380"/>
      <c r="I52" s="380"/>
      <c r="J52" s="380"/>
      <c r="K52" s="380"/>
      <c r="L52" s="380"/>
      <c r="M52" s="380"/>
    </row>
    <row r="53" spans="1:13" x14ac:dyDescent="0.55000000000000004">
      <c r="A53" s="380"/>
      <c r="B53" s="380"/>
      <c r="C53" s="380"/>
      <c r="D53" s="380"/>
      <c r="E53" s="380"/>
      <c r="F53" s="380"/>
      <c r="G53" s="380"/>
      <c r="H53" s="380"/>
      <c r="I53" s="380"/>
      <c r="J53" s="380"/>
      <c r="K53" s="380"/>
      <c r="L53" s="380"/>
      <c r="M53" s="380"/>
    </row>
    <row r="54" spans="1:13" x14ac:dyDescent="0.55000000000000004">
      <c r="A54" s="380"/>
      <c r="B54" s="380"/>
      <c r="C54" s="380"/>
      <c r="D54" s="380"/>
      <c r="E54" s="380"/>
      <c r="F54" s="380"/>
      <c r="G54" s="380"/>
      <c r="H54" s="380"/>
      <c r="I54" s="380"/>
      <c r="J54" s="380"/>
      <c r="K54" s="380"/>
      <c r="L54" s="380"/>
      <c r="M54" s="380"/>
    </row>
    <row r="55" spans="1:13" x14ac:dyDescent="0.55000000000000004">
      <c r="A55" s="380"/>
      <c r="B55" s="380"/>
      <c r="C55" s="380"/>
      <c r="D55" s="380"/>
      <c r="E55" s="380"/>
      <c r="F55" s="380"/>
      <c r="G55" s="380"/>
      <c r="H55" s="380"/>
      <c r="I55" s="380"/>
      <c r="J55" s="380"/>
      <c r="K55" s="380"/>
      <c r="L55" s="380"/>
      <c r="M55" s="380"/>
    </row>
    <row r="56" spans="1:13" x14ac:dyDescent="0.55000000000000004">
      <c r="A56" s="380"/>
      <c r="B56" s="380"/>
      <c r="C56" s="380"/>
      <c r="D56" s="380"/>
      <c r="E56" s="380"/>
      <c r="F56" s="380"/>
      <c r="G56" s="380"/>
      <c r="H56" s="380"/>
      <c r="I56" s="380"/>
      <c r="J56" s="380"/>
      <c r="K56" s="380"/>
      <c r="L56" s="380"/>
      <c r="M56" s="380"/>
    </row>
    <row r="57" spans="1:13" x14ac:dyDescent="0.55000000000000004">
      <c r="A57" s="380"/>
      <c r="B57" s="380"/>
      <c r="C57" s="380"/>
      <c r="D57" s="380"/>
      <c r="E57" s="380"/>
      <c r="F57" s="380"/>
      <c r="G57" s="380"/>
      <c r="H57" s="380"/>
      <c r="I57" s="380"/>
      <c r="J57" s="380"/>
      <c r="K57" s="380"/>
      <c r="L57" s="380"/>
      <c r="M57" s="380"/>
    </row>
    <row r="58" spans="1:13" x14ac:dyDescent="0.55000000000000004">
      <c r="A58" s="380"/>
      <c r="B58" s="380"/>
      <c r="C58" s="380"/>
      <c r="D58" s="380"/>
      <c r="E58" s="380"/>
      <c r="F58" s="380"/>
      <c r="G58" s="380"/>
      <c r="H58" s="380"/>
      <c r="I58" s="380"/>
      <c r="J58" s="380"/>
      <c r="K58" s="380"/>
      <c r="L58" s="380"/>
      <c r="M58" s="380"/>
    </row>
    <row r="60" spans="1:13" x14ac:dyDescent="0.55000000000000004">
      <c r="A60" s="392" t="s">
        <v>338</v>
      </c>
      <c r="B60" s="392"/>
      <c r="C60" s="392"/>
      <c r="D60" s="392"/>
      <c r="E60" s="392"/>
      <c r="F60" s="392"/>
      <c r="G60" s="392"/>
      <c r="H60" s="392"/>
      <c r="I60" s="392"/>
      <c r="J60" s="392"/>
      <c r="K60" s="392"/>
      <c r="L60" s="392"/>
      <c r="M60" s="392"/>
    </row>
    <row r="61" spans="1:13" x14ac:dyDescent="0.55000000000000004">
      <c r="A61" s="392"/>
      <c r="B61" s="392"/>
      <c r="C61" s="392"/>
      <c r="D61" s="392"/>
      <c r="E61" s="392"/>
      <c r="F61" s="392"/>
      <c r="G61" s="392"/>
      <c r="H61" s="392"/>
      <c r="I61" s="392"/>
      <c r="J61" s="392"/>
      <c r="K61" s="392"/>
      <c r="L61" s="392"/>
      <c r="M61" s="392"/>
    </row>
    <row r="62" spans="1:13" x14ac:dyDescent="0.55000000000000004">
      <c r="A62" s="392"/>
      <c r="B62" s="392"/>
      <c r="C62" s="392"/>
      <c r="D62" s="392"/>
      <c r="E62" s="392"/>
      <c r="F62" s="392"/>
      <c r="G62" s="392"/>
      <c r="H62" s="392"/>
      <c r="I62" s="392"/>
      <c r="J62" s="392"/>
      <c r="K62" s="392"/>
      <c r="L62" s="392"/>
      <c r="M62" s="392"/>
    </row>
    <row r="64" spans="1:13" ht="15" customHeight="1" x14ac:dyDescent="0.55000000000000004">
      <c r="A64" s="380" t="s">
        <v>570</v>
      </c>
      <c r="B64" s="380"/>
      <c r="C64" s="380"/>
      <c r="D64" s="380"/>
      <c r="E64" s="380"/>
      <c r="F64" s="380"/>
      <c r="G64" s="380"/>
      <c r="H64" s="380"/>
      <c r="I64" s="380"/>
      <c r="J64" s="380"/>
      <c r="K64" s="380"/>
      <c r="L64" s="380"/>
      <c r="M64" s="380"/>
    </row>
    <row r="65" spans="1:13" x14ac:dyDescent="0.55000000000000004">
      <c r="A65" s="380"/>
      <c r="B65" s="380"/>
      <c r="C65" s="380"/>
      <c r="D65" s="380"/>
      <c r="E65" s="380"/>
      <c r="F65" s="380"/>
      <c r="G65" s="380"/>
      <c r="H65" s="380"/>
      <c r="I65" s="380"/>
      <c r="J65" s="380"/>
      <c r="K65" s="380"/>
      <c r="L65" s="380"/>
      <c r="M65" s="380"/>
    </row>
    <row r="66" spans="1:13" x14ac:dyDescent="0.55000000000000004">
      <c r="A66" s="380"/>
      <c r="B66" s="380"/>
      <c r="C66" s="380"/>
      <c r="D66" s="380"/>
      <c r="E66" s="380"/>
      <c r="F66" s="380"/>
      <c r="G66" s="380"/>
      <c r="H66" s="380"/>
      <c r="I66" s="380"/>
      <c r="J66" s="380"/>
      <c r="K66" s="380"/>
      <c r="L66" s="380"/>
      <c r="M66" s="380"/>
    </row>
    <row r="67" spans="1:13" x14ac:dyDescent="0.55000000000000004">
      <c r="A67" s="380"/>
      <c r="B67" s="380"/>
      <c r="C67" s="380"/>
      <c r="D67" s="380"/>
      <c r="E67" s="380"/>
      <c r="F67" s="380"/>
      <c r="G67" s="380"/>
      <c r="H67" s="380"/>
      <c r="I67" s="380"/>
      <c r="J67" s="380"/>
      <c r="K67" s="380"/>
      <c r="L67" s="380"/>
      <c r="M67" s="380"/>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91</v>
      </c>
    </row>
    <row r="5" spans="1:13" x14ac:dyDescent="0.55000000000000004">
      <c r="A5" s="12" t="s">
        <v>85</v>
      </c>
    </row>
    <row r="7" spans="1:13" ht="15" customHeight="1" x14ac:dyDescent="0.55000000000000004">
      <c r="A7" s="378" t="s">
        <v>105</v>
      </c>
      <c r="B7" s="378"/>
      <c r="C7" s="378"/>
      <c r="D7" s="378"/>
      <c r="E7" s="378"/>
      <c r="F7" s="378"/>
      <c r="G7" s="378"/>
      <c r="H7" s="378"/>
      <c r="I7" s="378"/>
      <c r="J7" s="378"/>
      <c r="K7" s="378"/>
      <c r="L7" s="378"/>
      <c r="M7" s="378"/>
    </row>
    <row r="8" spans="1:13" x14ac:dyDescent="0.55000000000000004">
      <c r="A8" s="378"/>
      <c r="B8" s="378"/>
      <c r="C8" s="378"/>
      <c r="D8" s="378"/>
      <c r="E8" s="378"/>
      <c r="F8" s="378"/>
      <c r="G8" s="378"/>
      <c r="H8" s="378"/>
      <c r="I8" s="378"/>
      <c r="J8" s="378"/>
      <c r="K8" s="378"/>
      <c r="L8" s="378"/>
      <c r="M8" s="378"/>
    </row>
    <row r="9" spans="1:13" x14ac:dyDescent="0.55000000000000004">
      <c r="A9" s="378"/>
      <c r="B9" s="378"/>
      <c r="C9" s="378"/>
      <c r="D9" s="378"/>
      <c r="E9" s="378"/>
      <c r="F9" s="378"/>
      <c r="G9" s="378"/>
      <c r="H9" s="378"/>
      <c r="I9" s="378"/>
      <c r="J9" s="378"/>
      <c r="K9" s="378"/>
      <c r="L9" s="378"/>
      <c r="M9" s="378"/>
    </row>
    <row r="10" spans="1:13" x14ac:dyDescent="0.55000000000000004">
      <c r="A10" s="378"/>
      <c r="B10" s="378"/>
      <c r="C10" s="378"/>
      <c r="D10" s="378"/>
      <c r="E10" s="378"/>
      <c r="F10" s="378"/>
      <c r="G10" s="378"/>
      <c r="H10" s="378"/>
      <c r="I10" s="378"/>
      <c r="J10" s="378"/>
      <c r="K10" s="378"/>
      <c r="L10" s="378"/>
      <c r="M10" s="378"/>
    </row>
    <row r="11" spans="1:13" x14ac:dyDescent="0.55000000000000004">
      <c r="A11" s="378"/>
      <c r="B11" s="378"/>
      <c r="C11" s="378"/>
      <c r="D11" s="378"/>
      <c r="E11" s="378"/>
      <c r="F11" s="378"/>
      <c r="G11" s="378"/>
      <c r="H11" s="378"/>
      <c r="I11" s="378"/>
      <c r="J11" s="378"/>
      <c r="K11" s="378"/>
      <c r="L11" s="378"/>
      <c r="M11" s="378"/>
    </row>
    <row r="12" spans="1:13" x14ac:dyDescent="0.55000000000000004">
      <c r="A12" s="6"/>
      <c r="B12" s="6"/>
      <c r="C12" s="6"/>
      <c r="D12" s="6"/>
      <c r="E12" s="6"/>
      <c r="F12" s="6"/>
      <c r="G12" s="6"/>
      <c r="H12" s="6"/>
      <c r="I12" s="6"/>
      <c r="J12" s="6"/>
      <c r="K12" s="6"/>
      <c r="L12" s="6"/>
      <c r="M12" s="6"/>
    </row>
    <row r="13" spans="1:13" x14ac:dyDescent="0.55000000000000004">
      <c r="A13" s="12" t="s">
        <v>100</v>
      </c>
    </row>
    <row r="15" spans="1:13" x14ac:dyDescent="0.55000000000000004">
      <c r="A15" s="1" t="s">
        <v>38</v>
      </c>
    </row>
    <row r="16" spans="1:13" x14ac:dyDescent="0.55000000000000004">
      <c r="A16" s="378" t="s">
        <v>39</v>
      </c>
      <c r="B16" s="378"/>
      <c r="C16" s="378"/>
      <c r="D16" s="378"/>
      <c r="E16" s="378"/>
      <c r="F16" s="378"/>
      <c r="G16" s="378"/>
      <c r="H16" s="378"/>
      <c r="I16" s="378"/>
      <c r="J16" s="378"/>
      <c r="K16" s="378"/>
      <c r="L16" s="378"/>
    </row>
    <row r="17" spans="1:12" x14ac:dyDescent="0.55000000000000004">
      <c r="A17" s="378"/>
      <c r="B17" s="378"/>
      <c r="C17" s="378"/>
      <c r="D17" s="378"/>
      <c r="E17" s="378"/>
      <c r="F17" s="378"/>
      <c r="G17" s="378"/>
      <c r="H17" s="378"/>
      <c r="I17" s="378"/>
      <c r="J17" s="378"/>
      <c r="K17" s="378"/>
      <c r="L17" s="378"/>
    </row>
    <row r="18" spans="1:12" x14ac:dyDescent="0.55000000000000004">
      <c r="A18" s="378"/>
      <c r="B18" s="378"/>
      <c r="C18" s="378"/>
      <c r="D18" s="378"/>
      <c r="E18" s="378"/>
      <c r="F18" s="378"/>
      <c r="G18" s="378"/>
      <c r="H18" s="378"/>
      <c r="I18" s="378"/>
      <c r="J18" s="378"/>
      <c r="K18" s="378"/>
      <c r="L18" s="378"/>
    </row>
    <row r="19" spans="1:12" x14ac:dyDescent="0.55000000000000004">
      <c r="A19" s="378"/>
      <c r="B19" s="378"/>
      <c r="C19" s="378"/>
      <c r="D19" s="378"/>
      <c r="E19" s="378"/>
      <c r="F19" s="378"/>
      <c r="G19" s="378"/>
      <c r="H19" s="378"/>
      <c r="I19" s="378"/>
      <c r="J19" s="378"/>
      <c r="K19" s="378"/>
      <c r="L19" s="378"/>
    </row>
    <row r="20" spans="1:12" x14ac:dyDescent="0.55000000000000004">
      <c r="A20" s="378"/>
      <c r="B20" s="378"/>
      <c r="C20" s="378"/>
      <c r="D20" s="378"/>
      <c r="E20" s="378"/>
      <c r="F20" s="378"/>
      <c r="G20" s="378"/>
      <c r="H20" s="378"/>
      <c r="I20" s="378"/>
      <c r="J20" s="378"/>
      <c r="K20" s="378"/>
      <c r="L20" s="378"/>
    </row>
    <row r="21" spans="1:12" x14ac:dyDescent="0.55000000000000004">
      <c r="A21" s="378"/>
      <c r="B21" s="378"/>
      <c r="C21" s="378"/>
      <c r="D21" s="378"/>
      <c r="E21" s="378"/>
      <c r="F21" s="378"/>
      <c r="G21" s="378"/>
      <c r="H21" s="378"/>
      <c r="I21" s="378"/>
      <c r="J21" s="378"/>
      <c r="K21" s="378"/>
      <c r="L21" s="378"/>
    </row>
    <row r="22" spans="1:12" x14ac:dyDescent="0.55000000000000004">
      <c r="A22" s="1" t="s">
        <v>40</v>
      </c>
    </row>
    <row r="23" spans="1:12" x14ac:dyDescent="0.55000000000000004">
      <c r="A23" s="378" t="s">
        <v>106</v>
      </c>
      <c r="B23" s="378"/>
      <c r="C23" s="378"/>
      <c r="D23" s="378"/>
      <c r="E23" s="378"/>
      <c r="F23" s="378"/>
      <c r="G23" s="378"/>
      <c r="H23" s="378"/>
      <c r="I23" s="378"/>
      <c r="J23" s="378"/>
      <c r="K23" s="378"/>
      <c r="L23" s="378"/>
    </row>
    <row r="24" spans="1:12" x14ac:dyDescent="0.55000000000000004">
      <c r="A24" s="378"/>
      <c r="B24" s="378"/>
      <c r="C24" s="378"/>
      <c r="D24" s="378"/>
      <c r="E24" s="378"/>
      <c r="F24" s="378"/>
      <c r="G24" s="378"/>
      <c r="H24" s="378"/>
      <c r="I24" s="378"/>
      <c r="J24" s="378"/>
      <c r="K24" s="378"/>
      <c r="L24" s="378"/>
    </row>
    <row r="25" spans="1:12" x14ac:dyDescent="0.55000000000000004">
      <c r="A25" s="378"/>
      <c r="B25" s="378"/>
      <c r="C25" s="378"/>
      <c r="D25" s="378"/>
      <c r="E25" s="378"/>
      <c r="F25" s="378"/>
      <c r="G25" s="378"/>
      <c r="H25" s="378"/>
      <c r="I25" s="378"/>
      <c r="J25" s="378"/>
      <c r="K25" s="378"/>
      <c r="L25" s="378"/>
    </row>
    <row r="27" spans="1:12" x14ac:dyDescent="0.55000000000000004">
      <c r="B27" s="5" t="s">
        <v>34</v>
      </c>
      <c r="C27" t="s">
        <v>43</v>
      </c>
    </row>
    <row r="28" spans="1:12" x14ac:dyDescent="0.55000000000000004">
      <c r="B28" s="5" t="s">
        <v>35</v>
      </c>
      <c r="C28" t="s">
        <v>44</v>
      </c>
    </row>
    <row r="29" spans="1:12" x14ac:dyDescent="0.55000000000000004">
      <c r="B29" s="5" t="s">
        <v>41</v>
      </c>
      <c r="C29" t="s">
        <v>45</v>
      </c>
    </row>
    <row r="30" spans="1:12" x14ac:dyDescent="0.55000000000000004">
      <c r="B30" s="5" t="s">
        <v>42</v>
      </c>
      <c r="C30" t="s">
        <v>46</v>
      </c>
    </row>
    <row r="32" spans="1:12" x14ac:dyDescent="0.55000000000000004">
      <c r="A32" s="1" t="s">
        <v>49</v>
      </c>
    </row>
    <row r="33" spans="1:12" x14ac:dyDescent="0.55000000000000004">
      <c r="A33" s="378" t="s">
        <v>107</v>
      </c>
      <c r="B33" s="378"/>
      <c r="C33" s="378"/>
      <c r="D33" s="378"/>
      <c r="E33" s="378"/>
      <c r="F33" s="378"/>
      <c r="G33" s="378"/>
      <c r="H33" s="378"/>
      <c r="I33" s="378"/>
      <c r="J33" s="378"/>
      <c r="K33" s="378"/>
      <c r="L33" s="378"/>
    </row>
    <row r="34" spans="1:12" x14ac:dyDescent="0.55000000000000004">
      <c r="A34" s="378"/>
      <c r="B34" s="378"/>
      <c r="C34" s="378"/>
      <c r="D34" s="378"/>
      <c r="E34" s="378"/>
      <c r="F34" s="378"/>
      <c r="G34" s="378"/>
      <c r="H34" s="378"/>
      <c r="I34" s="378"/>
      <c r="J34" s="378"/>
      <c r="K34" s="378"/>
      <c r="L34" s="378"/>
    </row>
    <row r="35" spans="1:12" x14ac:dyDescent="0.55000000000000004">
      <c r="A35" s="378"/>
      <c r="B35" s="378"/>
      <c r="C35" s="378"/>
      <c r="D35" s="378"/>
      <c r="E35" s="378"/>
      <c r="F35" s="378"/>
      <c r="G35" s="378"/>
      <c r="H35" s="378"/>
      <c r="I35" s="378"/>
      <c r="J35" s="378"/>
      <c r="K35" s="378"/>
      <c r="L35" s="378"/>
    </row>
    <row r="36" spans="1:12" x14ac:dyDescent="0.55000000000000004">
      <c r="A36" s="378"/>
      <c r="B36" s="378"/>
      <c r="C36" s="378"/>
      <c r="D36" s="378"/>
      <c r="E36" s="378"/>
      <c r="F36" s="378"/>
      <c r="G36" s="378"/>
      <c r="H36" s="378"/>
      <c r="I36" s="378"/>
      <c r="J36" s="378"/>
      <c r="K36" s="378"/>
      <c r="L36" s="378"/>
    </row>
    <row r="37" spans="1:12" x14ac:dyDescent="0.55000000000000004">
      <c r="A37" s="378"/>
      <c r="B37" s="378"/>
      <c r="C37" s="378"/>
      <c r="D37" s="378"/>
      <c r="E37" s="378"/>
      <c r="F37" s="378"/>
      <c r="G37" s="378"/>
      <c r="H37" s="378"/>
      <c r="I37" s="378"/>
      <c r="J37" s="378"/>
      <c r="K37" s="378"/>
      <c r="L37" s="378"/>
    </row>
    <row r="38" spans="1:12" x14ac:dyDescent="0.55000000000000004">
      <c r="A38" s="378"/>
      <c r="B38" s="378"/>
      <c r="C38" s="378"/>
      <c r="D38" s="378"/>
      <c r="E38" s="378"/>
      <c r="F38" s="378"/>
      <c r="G38" s="378"/>
      <c r="H38" s="378"/>
      <c r="I38" s="378"/>
      <c r="J38" s="378"/>
      <c r="K38" s="378"/>
      <c r="L38" s="378"/>
    </row>
    <row r="40" spans="1:12" x14ac:dyDescent="0.55000000000000004">
      <c r="A40" s="1" t="s">
        <v>50</v>
      </c>
    </row>
    <row r="41" spans="1:12" x14ac:dyDescent="0.55000000000000004">
      <c r="A41" t="s">
        <v>73</v>
      </c>
    </row>
    <row r="43" spans="1:12" x14ac:dyDescent="0.55000000000000004">
      <c r="B43" s="5" t="s">
        <v>34</v>
      </c>
      <c r="C43" s="378" t="s">
        <v>74</v>
      </c>
      <c r="D43" s="378"/>
      <c r="E43" s="378"/>
      <c r="F43" s="378"/>
      <c r="G43" s="378"/>
      <c r="H43" s="378"/>
      <c r="I43" s="378"/>
      <c r="J43" s="378"/>
      <c r="K43" s="378"/>
      <c r="L43" s="378"/>
    </row>
    <row r="44" spans="1:12" x14ac:dyDescent="0.55000000000000004">
      <c r="B44" s="5"/>
      <c r="C44" s="378"/>
      <c r="D44" s="378"/>
      <c r="E44" s="378"/>
      <c r="F44" s="378"/>
      <c r="G44" s="378"/>
      <c r="H44" s="378"/>
      <c r="I44" s="378"/>
      <c r="J44" s="378"/>
      <c r="K44" s="378"/>
      <c r="L44" s="378"/>
    </row>
    <row r="45" spans="1:12" x14ac:dyDescent="0.55000000000000004">
      <c r="B45" s="5"/>
    </row>
    <row r="46" spans="1:12" x14ac:dyDescent="0.55000000000000004">
      <c r="B46" s="5" t="s">
        <v>35</v>
      </c>
      <c r="C46" t="s">
        <v>75</v>
      </c>
    </row>
    <row r="47" spans="1:12" x14ac:dyDescent="0.55000000000000004">
      <c r="B47" s="5"/>
    </row>
    <row r="48" spans="1:12" x14ac:dyDescent="0.55000000000000004">
      <c r="B48" s="5" t="s">
        <v>41</v>
      </c>
      <c r="C48" s="378" t="s">
        <v>76</v>
      </c>
      <c r="D48" s="378"/>
      <c r="E48" s="378"/>
      <c r="F48" s="378"/>
      <c r="G48" s="378"/>
      <c r="H48" s="378"/>
      <c r="I48" s="378"/>
      <c r="J48" s="378"/>
      <c r="K48" s="378"/>
      <c r="L48" s="378"/>
    </row>
    <row r="49" spans="2:12" x14ac:dyDescent="0.55000000000000004">
      <c r="C49" s="378"/>
      <c r="D49" s="378"/>
      <c r="E49" s="378"/>
      <c r="F49" s="378"/>
      <c r="G49" s="378"/>
      <c r="H49" s="378"/>
      <c r="I49" s="378"/>
      <c r="J49" s="378"/>
      <c r="K49" s="378"/>
      <c r="L49" s="378"/>
    </row>
    <row r="51" spans="2:12" x14ac:dyDescent="0.55000000000000004">
      <c r="B51" s="5" t="s">
        <v>42</v>
      </c>
      <c r="C51" t="s">
        <v>77</v>
      </c>
    </row>
    <row r="53" spans="2:12" x14ac:dyDescent="0.55000000000000004">
      <c r="B53" s="5" t="s">
        <v>78</v>
      </c>
      <c r="C53" t="s">
        <v>108</v>
      </c>
    </row>
    <row r="55" spans="2:12" x14ac:dyDescent="0.55000000000000004">
      <c r="B55" s="5" t="s">
        <v>79</v>
      </c>
      <c r="C55" s="378" t="s">
        <v>109</v>
      </c>
      <c r="D55" s="378"/>
      <c r="E55" s="378"/>
      <c r="F55" s="378"/>
      <c r="G55" s="378"/>
      <c r="H55" s="378"/>
      <c r="I55" s="378"/>
      <c r="J55" s="378"/>
      <c r="K55" s="378"/>
      <c r="L55" s="378"/>
    </row>
    <row r="56" spans="2:12" x14ac:dyDescent="0.55000000000000004">
      <c r="C56" s="378"/>
      <c r="D56" s="378"/>
      <c r="E56" s="378"/>
      <c r="F56" s="378"/>
      <c r="G56" s="378"/>
      <c r="H56" s="378"/>
      <c r="I56" s="378"/>
      <c r="J56" s="378"/>
      <c r="K56" s="378"/>
      <c r="L56" s="378"/>
    </row>
    <row r="58" spans="2:12" x14ac:dyDescent="0.55000000000000004">
      <c r="B58" s="5" t="s">
        <v>80</v>
      </c>
      <c r="C58" t="s">
        <v>81</v>
      </c>
    </row>
    <row r="60" spans="2:12" x14ac:dyDescent="0.55000000000000004">
      <c r="B60" s="5" t="s">
        <v>82</v>
      </c>
      <c r="C60" s="378" t="s">
        <v>110</v>
      </c>
      <c r="D60" s="378"/>
      <c r="E60" s="378"/>
      <c r="F60" s="378"/>
      <c r="G60" s="378"/>
      <c r="H60" s="378"/>
      <c r="I60" s="378"/>
      <c r="J60" s="378"/>
      <c r="K60" s="378"/>
      <c r="L60" s="378"/>
    </row>
    <row r="61" spans="2:12" x14ac:dyDescent="0.55000000000000004">
      <c r="C61" s="378"/>
      <c r="D61" s="378"/>
      <c r="E61" s="378"/>
      <c r="F61" s="378"/>
      <c r="G61" s="378"/>
      <c r="H61" s="378"/>
      <c r="I61" s="378"/>
      <c r="J61" s="378"/>
      <c r="K61" s="378"/>
      <c r="L61" s="378"/>
    </row>
    <row r="63" spans="2:12" x14ac:dyDescent="0.55000000000000004">
      <c r="B63" s="5" t="s">
        <v>83</v>
      </c>
      <c r="C63" t="s">
        <v>84</v>
      </c>
    </row>
    <row r="65" spans="1:12" x14ac:dyDescent="0.55000000000000004">
      <c r="A65" s="12" t="s">
        <v>487</v>
      </c>
    </row>
    <row r="66" spans="1:12" x14ac:dyDescent="0.55000000000000004">
      <c r="A66" s="25" t="s">
        <v>488</v>
      </c>
    </row>
    <row r="67" spans="1:12" x14ac:dyDescent="0.55000000000000004">
      <c r="A67" s="12"/>
    </row>
    <row r="68" spans="1:12" x14ac:dyDescent="0.55000000000000004">
      <c r="A68" s="12"/>
      <c r="C68" s="29" t="s">
        <v>13</v>
      </c>
      <c r="D68" s="29" t="s">
        <v>263</v>
      </c>
      <c r="E68" s="29" t="s">
        <v>264</v>
      </c>
      <c r="F68" s="29"/>
    </row>
    <row r="69" spans="1:12" x14ac:dyDescent="0.55000000000000004">
      <c r="A69" s="12"/>
      <c r="B69" s="27" t="s">
        <v>277</v>
      </c>
    </row>
    <row r="70" spans="1:12" x14ac:dyDescent="0.55000000000000004">
      <c r="A70" s="12"/>
      <c r="C70" s="26" t="s">
        <v>276</v>
      </c>
      <c r="D70" t="s">
        <v>213</v>
      </c>
    </row>
    <row r="71" spans="1:12" x14ac:dyDescent="0.55000000000000004">
      <c r="A71" s="12"/>
      <c r="C71" s="26" t="s">
        <v>226</v>
      </c>
      <c r="D71" s="12"/>
      <c r="E71" t="s">
        <v>261</v>
      </c>
    </row>
    <row r="72" spans="1:12" x14ac:dyDescent="0.55000000000000004">
      <c r="A72" s="12"/>
      <c r="C72" s="26" t="s">
        <v>268</v>
      </c>
      <c r="D72" s="12"/>
      <c r="E72" t="s">
        <v>262</v>
      </c>
    </row>
    <row r="73" spans="1:12" x14ac:dyDescent="0.55000000000000004">
      <c r="A73" s="12"/>
      <c r="C73" s="26" t="s">
        <v>269</v>
      </c>
      <c r="E73" t="s">
        <v>265</v>
      </c>
    </row>
    <row r="74" spans="1:12" x14ac:dyDescent="0.55000000000000004">
      <c r="A74" s="12"/>
      <c r="C74" s="26" t="s">
        <v>270</v>
      </c>
      <c r="D74" t="s">
        <v>214</v>
      </c>
    </row>
    <row r="75" spans="1:12" x14ac:dyDescent="0.55000000000000004">
      <c r="A75" s="12"/>
      <c r="C75" s="26" t="s">
        <v>271</v>
      </c>
      <c r="D75" t="s">
        <v>215</v>
      </c>
    </row>
    <row r="76" spans="1:12" x14ac:dyDescent="0.55000000000000004">
      <c r="A76" s="12"/>
      <c r="C76" s="26" t="s">
        <v>272</v>
      </c>
      <c r="D76" t="s">
        <v>274</v>
      </c>
    </row>
    <row r="77" spans="1:12" x14ac:dyDescent="0.55000000000000004">
      <c r="A77" s="12"/>
      <c r="B77" s="27" t="s">
        <v>278</v>
      </c>
      <c r="C77" s="26"/>
    </row>
    <row r="78" spans="1:12" x14ac:dyDescent="0.55000000000000004">
      <c r="A78" s="12"/>
      <c r="C78" s="26" t="s">
        <v>273</v>
      </c>
      <c r="D78" t="s">
        <v>275</v>
      </c>
    </row>
    <row r="79" spans="1:12" x14ac:dyDescent="0.55000000000000004">
      <c r="A79" s="12"/>
    </row>
    <row r="80" spans="1:12" x14ac:dyDescent="0.55000000000000004">
      <c r="A80" s="394" t="s">
        <v>530</v>
      </c>
      <c r="B80" s="394"/>
      <c r="C80" s="394"/>
      <c r="D80" s="394"/>
      <c r="E80" s="394"/>
      <c r="F80" s="394"/>
      <c r="G80" s="394"/>
      <c r="H80" s="394"/>
      <c r="I80" s="394"/>
      <c r="J80" s="394"/>
      <c r="K80" s="394"/>
      <c r="L80" s="394"/>
    </row>
    <row r="81" spans="1:12" x14ac:dyDescent="0.55000000000000004">
      <c r="A81" s="394"/>
      <c r="B81" s="394"/>
      <c r="C81" s="394"/>
      <c r="D81" s="394"/>
      <c r="E81" s="394"/>
      <c r="F81" s="394"/>
      <c r="G81" s="394"/>
      <c r="H81" s="394"/>
      <c r="I81" s="394"/>
      <c r="J81" s="394"/>
      <c r="K81" s="394"/>
      <c r="L81" s="394"/>
    </row>
    <row r="82" spans="1:12" x14ac:dyDescent="0.55000000000000004">
      <c r="A82" s="394"/>
      <c r="B82" s="394"/>
      <c r="C82" s="394"/>
      <c r="D82" s="394"/>
      <c r="E82" s="394"/>
      <c r="F82" s="394"/>
      <c r="G82" s="394"/>
      <c r="H82" s="394"/>
      <c r="I82" s="394"/>
      <c r="J82" s="394"/>
      <c r="K82" s="394"/>
      <c r="L82" s="394"/>
    </row>
    <row r="83" spans="1:12" x14ac:dyDescent="0.55000000000000004">
      <c r="A83" s="394"/>
      <c r="B83" s="394"/>
      <c r="C83" s="394"/>
      <c r="D83" s="394"/>
      <c r="E83" s="394"/>
      <c r="F83" s="394"/>
      <c r="G83" s="394"/>
      <c r="H83" s="394"/>
      <c r="I83" s="394"/>
      <c r="J83" s="394"/>
      <c r="K83" s="394"/>
      <c r="L83" s="394"/>
    </row>
    <row r="84" spans="1:12" x14ac:dyDescent="0.55000000000000004">
      <c r="A84" s="394"/>
      <c r="B84" s="394"/>
      <c r="C84" s="394"/>
      <c r="D84" s="394"/>
      <c r="E84" s="394"/>
      <c r="F84" s="394"/>
      <c r="G84" s="394"/>
      <c r="H84" s="394"/>
      <c r="I84" s="394"/>
      <c r="J84" s="394"/>
      <c r="K84" s="394"/>
      <c r="L84" s="394"/>
    </row>
    <row r="85" spans="1:12" x14ac:dyDescent="0.55000000000000004">
      <c r="A85" s="394"/>
      <c r="B85" s="394"/>
      <c r="C85" s="394"/>
      <c r="D85" s="394"/>
      <c r="E85" s="394"/>
      <c r="F85" s="394"/>
      <c r="G85" s="394"/>
      <c r="H85" s="394"/>
      <c r="I85" s="394"/>
      <c r="J85" s="394"/>
      <c r="K85" s="394"/>
      <c r="L85" s="394"/>
    </row>
    <row r="86" spans="1:12" x14ac:dyDescent="0.55000000000000004">
      <c r="A86" s="394"/>
      <c r="B86" s="394"/>
      <c r="C86" s="394"/>
      <c r="D86" s="394"/>
      <c r="E86" s="394"/>
      <c r="F86" s="394"/>
      <c r="G86" s="394"/>
      <c r="H86" s="394"/>
      <c r="I86" s="394"/>
      <c r="J86" s="394"/>
      <c r="K86" s="394"/>
      <c r="L86" s="394"/>
    </row>
    <row r="87" spans="1:12" x14ac:dyDescent="0.55000000000000004">
      <c r="A87" s="12"/>
    </row>
    <row r="88" spans="1:12" x14ac:dyDescent="0.55000000000000004">
      <c r="A88" s="394" t="s">
        <v>531</v>
      </c>
      <c r="B88" s="394"/>
      <c r="C88" s="394"/>
      <c r="D88" s="394"/>
      <c r="E88" s="394"/>
      <c r="F88" s="394"/>
      <c r="G88" s="394"/>
      <c r="H88" s="394"/>
      <c r="I88" s="394"/>
      <c r="J88" s="394"/>
      <c r="K88" s="394"/>
      <c r="L88" s="394"/>
    </row>
    <row r="89" spans="1:12" x14ac:dyDescent="0.55000000000000004">
      <c r="A89" s="394"/>
      <c r="B89" s="394"/>
      <c r="C89" s="394"/>
      <c r="D89" s="394"/>
      <c r="E89" s="394"/>
      <c r="F89" s="394"/>
      <c r="G89" s="394"/>
      <c r="H89" s="394"/>
      <c r="I89" s="394"/>
      <c r="J89" s="394"/>
      <c r="K89" s="394"/>
      <c r="L89" s="394"/>
    </row>
    <row r="90" spans="1:12" x14ac:dyDescent="0.55000000000000004">
      <c r="A90" s="394"/>
      <c r="B90" s="394"/>
      <c r="C90" s="394"/>
      <c r="D90" s="394"/>
      <c r="E90" s="394"/>
      <c r="F90" s="394"/>
      <c r="G90" s="394"/>
      <c r="H90" s="394"/>
      <c r="I90" s="394"/>
      <c r="J90" s="394"/>
      <c r="K90" s="394"/>
      <c r="L90" s="394"/>
    </row>
    <row r="91" spans="1:12" x14ac:dyDescent="0.55000000000000004">
      <c r="A91" s="12"/>
    </row>
    <row r="92" spans="1:12" x14ac:dyDescent="0.55000000000000004">
      <c r="A92" s="25" t="s">
        <v>267</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92" t="s">
        <v>266</v>
      </c>
      <c r="B114" s="392"/>
      <c r="C114" s="392"/>
      <c r="D114" s="392"/>
      <c r="E114" s="392"/>
      <c r="F114" s="392"/>
      <c r="G114" s="392"/>
      <c r="H114" s="392"/>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D8947-F5DB-4045-AB7A-8EA0448E46A8}">
  <ds:schemaRefs>
    <ds:schemaRef ds:uri="926f9e61-4822-4386-b1b0-37b8f0e65b07"/>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723e90ec-80d3-4e8b-8161-fa8c0a8db5d1"/>
    <ds:schemaRef ds:uri="http://purl.org/dc/dcmitype/"/>
    <ds:schemaRef ds:uri="http://purl.org/dc/terms/"/>
  </ds:schemaRefs>
</ds:datastoreItem>
</file>

<file path=customXml/itemProps3.xml><?xml version="1.0" encoding="utf-8"?>
<ds:datastoreItem xmlns:ds="http://schemas.openxmlformats.org/officeDocument/2006/customXml" ds:itemID="{3FF5F65F-32B8-4D07-AB3D-C22F49A39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2023-12-29T20:31:28Z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SIP_Label_5a776955-85f6-4fec-9553-96dd3e0373c4_Enabled">
    <vt:lpwstr>true</vt:lpwstr>
  </property>
  <property fmtid="{D5CDD505-2E9C-101B-9397-08002B2CF9AE}" pid="4" name="MSIP_Label_5a776955-85f6-4fec-9553-96dd3e0373c4_SetDate">
    <vt:lpwstr>2023-09-05T13:01:41Z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56c30a9b-6078-4c50-b07d-48d2b4743df1</vt:lpwstr>
  </property>
  <property fmtid="{D5CDD505-2E9C-101B-9397-08002B2CF9AE}" pid="9" name="MSIP_Label_5a776955-85f6-4fec-9553-96dd3e0373c4_ContentBits">
    <vt:lpwstr>0</vt:lpwstr>
  </property>
</Properties>
</file>