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I:\ET-MC\GA 2136\MHPAEA\2024\Report Submissions\Amerigroup\Copies to DCH\"/>
    </mc:Choice>
  </mc:AlternateContent>
  <xr:revisionPtr revIDLastSave="0" documentId="8_{A1B4AB2C-A38B-4C2D-8B8F-A8923B692F95}" xr6:coauthVersionLast="47" xr6:coauthVersionMax="47" xr10:uidLastSave="{00000000-0000-0000-0000-000000000000}"/>
  <bookViews>
    <workbookView xWindow="-12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A1" i="40"/>
  <c r="B6" i="39"/>
  <c r="B5" i="39"/>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G100" i="33"/>
  <c r="G101" i="33" s="1"/>
  <c r="G102" i="33" s="1"/>
  <c r="G103" i="33" s="1"/>
  <c r="C180" i="33" s="1"/>
  <c r="H98" i="33"/>
  <c r="H100" i="33" s="1"/>
  <c r="G98" i="33"/>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212" i="36" l="1"/>
  <c r="F211" i="36" s="1"/>
  <c r="E207" i="36"/>
  <c r="F206" i="36" s="1"/>
  <c r="E200" i="36"/>
  <c r="F198" i="36" s="1"/>
  <c r="E189" i="36"/>
  <c r="F188" i="36" s="1"/>
  <c r="E181" i="36"/>
  <c r="F179" i="36" s="1"/>
  <c r="E174" i="36"/>
  <c r="F173" i="36" s="1"/>
  <c r="E165" i="36"/>
  <c r="F164" i="36" s="1"/>
  <c r="H132" i="36"/>
  <c r="H134" i="36" s="1"/>
  <c r="G132" i="36"/>
  <c r="G134" i="36" s="1"/>
  <c r="F132" i="36"/>
  <c r="F134" i="36" s="1"/>
  <c r="E132" i="36"/>
  <c r="E134" i="36" s="1"/>
  <c r="D132" i="36"/>
  <c r="D134" i="36" s="1"/>
  <c r="H111" i="36"/>
  <c r="H113" i="36" s="1"/>
  <c r="G111" i="36"/>
  <c r="G113" i="36" s="1"/>
  <c r="F111" i="36"/>
  <c r="F113" i="36" s="1"/>
  <c r="E111" i="36"/>
  <c r="E113" i="36" s="1"/>
  <c r="D111" i="36"/>
  <c r="D113" i="36" s="1"/>
  <c r="H90" i="36"/>
  <c r="H92" i="36" s="1"/>
  <c r="G90" i="36"/>
  <c r="G92" i="36" s="1"/>
  <c r="F90" i="36"/>
  <c r="F92" i="36" s="1"/>
  <c r="E90" i="36"/>
  <c r="E92" i="36" s="1"/>
  <c r="D90" i="36"/>
  <c r="D92" i="36" s="1"/>
  <c r="H69" i="36"/>
  <c r="H71" i="36" s="1"/>
  <c r="G69" i="36"/>
  <c r="G71" i="36" s="1"/>
  <c r="F69" i="36"/>
  <c r="F71" i="36" s="1"/>
  <c r="E69" i="36"/>
  <c r="E71" i="36" s="1"/>
  <c r="D69" i="36"/>
  <c r="D71" i="36" s="1"/>
  <c r="G20" i="36"/>
  <c r="G15" i="36"/>
  <c r="G13" i="36"/>
  <c r="G11" i="36"/>
  <c r="C5" i="36"/>
  <c r="F187" i="36" l="1"/>
  <c r="F195" i="36"/>
  <c r="F196" i="36"/>
  <c r="F197" i="36"/>
  <c r="F159" i="36"/>
  <c r="F171" i="36"/>
  <c r="F172" i="36"/>
  <c r="F192" i="36"/>
  <c r="F168" i="36"/>
  <c r="F204" i="36"/>
  <c r="F184" i="36"/>
  <c r="F186" i="36"/>
  <c r="E93" i="36"/>
  <c r="E94" i="36" s="1"/>
  <c r="E95" i="36" s="1"/>
  <c r="G72" i="36"/>
  <c r="G73" i="36" s="1"/>
  <c r="C177" i="36" s="1"/>
  <c r="E72" i="36"/>
  <c r="E73" i="36" s="1"/>
  <c r="E74" i="36" s="1"/>
  <c r="F162" i="36"/>
  <c r="F170" i="36"/>
  <c r="F177" i="36"/>
  <c r="F185" i="36"/>
  <c r="F199" i="36"/>
  <c r="F205" i="36"/>
  <c r="F114" i="36"/>
  <c r="F115" i="36" s="1"/>
  <c r="F116" i="36" s="1"/>
  <c r="F163" i="36"/>
  <c r="F180" i="36"/>
  <c r="F203" i="36"/>
  <c r="F210" i="36"/>
  <c r="F161" i="36"/>
  <c r="H135" i="36"/>
  <c r="H136" i="36" s="1"/>
  <c r="H137" i="36" s="1"/>
  <c r="E135" i="36"/>
  <c r="E136" i="36" s="1"/>
  <c r="E137" i="36" s="1"/>
  <c r="F135" i="36"/>
  <c r="F136" i="36" s="1"/>
  <c r="F137" i="36" s="1"/>
  <c r="G135" i="36"/>
  <c r="G136" i="36" s="1"/>
  <c r="G137" i="36" s="1"/>
  <c r="E114" i="36"/>
  <c r="E115" i="36" s="1"/>
  <c r="E116" i="36" s="1"/>
  <c r="G93" i="36"/>
  <c r="G94" i="36" s="1"/>
  <c r="C184" i="36" s="1"/>
  <c r="H93" i="36"/>
  <c r="H94" i="36" s="1"/>
  <c r="H95" i="36" s="1"/>
  <c r="F93" i="36"/>
  <c r="F94" i="36" s="1"/>
  <c r="F95" i="36" s="1"/>
  <c r="H72" i="36"/>
  <c r="H73" i="36" s="1"/>
  <c r="G114" i="36"/>
  <c r="G115" i="36" s="1"/>
  <c r="F72" i="36"/>
  <c r="F73" i="36" s="1"/>
  <c r="H114" i="36"/>
  <c r="H115" i="36" s="1"/>
  <c r="H116" i="36" s="1"/>
  <c r="F160" i="36"/>
  <c r="F169" i="36"/>
  <c r="F178" i="36"/>
  <c r="F193" i="36"/>
  <c r="G95" i="36" l="1"/>
  <c r="G74" i="36"/>
  <c r="C159" i="36"/>
  <c r="C203" i="36"/>
  <c r="C192" i="36"/>
  <c r="G116" i="36"/>
  <c r="F74" i="36"/>
  <c r="C168" i="36"/>
  <c r="C210" i="36"/>
  <c r="H74"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283" i="34"/>
  <c r="F278" i="34" s="1"/>
  <c r="E274" i="34"/>
  <c r="E265" i="34"/>
  <c r="F260" i="34" s="1"/>
  <c r="H209" i="34"/>
  <c r="G209" i="34"/>
  <c r="D209" i="34"/>
  <c r="H188" i="34"/>
  <c r="G188" i="34"/>
  <c r="D188" i="34"/>
  <c r="H207" i="34"/>
  <c r="G207" i="34"/>
  <c r="F207" i="34"/>
  <c r="F209" i="34" s="1"/>
  <c r="E207" i="34"/>
  <c r="E209" i="34" s="1"/>
  <c r="D207" i="34"/>
  <c r="H186" i="34"/>
  <c r="G186" i="34"/>
  <c r="F186" i="34"/>
  <c r="F188" i="34" s="1"/>
  <c r="E186" i="34"/>
  <c r="E188" i="34" s="1"/>
  <c r="D186" i="34"/>
  <c r="H165" i="34"/>
  <c r="H167" i="34" s="1"/>
  <c r="G165" i="34"/>
  <c r="G167" i="34" s="1"/>
  <c r="F165" i="34"/>
  <c r="F167" i="34" s="1"/>
  <c r="E165" i="34"/>
  <c r="E167" i="34" s="1"/>
  <c r="D165" i="34"/>
  <c r="D167" i="34" s="1"/>
  <c r="E288" i="34"/>
  <c r="F287" i="34" s="1"/>
  <c r="E256" i="34"/>
  <c r="E249" i="34"/>
  <c r="F248" i="34" s="1"/>
  <c r="E240" i="34"/>
  <c r="F239" i="34" s="1"/>
  <c r="H144" i="34"/>
  <c r="H146" i="34" s="1"/>
  <c r="G144" i="34"/>
  <c r="G146" i="34" s="1"/>
  <c r="F144" i="34"/>
  <c r="F146" i="34" s="1"/>
  <c r="E144" i="34"/>
  <c r="E146" i="34" s="1"/>
  <c r="D144" i="34"/>
  <c r="D146"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271" i="34"/>
  <c r="F180" i="32"/>
  <c r="F268" i="34"/>
  <c r="F281" i="34"/>
  <c r="F279" i="34"/>
  <c r="F282" i="34"/>
  <c r="F176" i="31"/>
  <c r="F189" i="33"/>
  <c r="F180" i="31"/>
  <c r="F172" i="32"/>
  <c r="F173" i="32"/>
  <c r="F171" i="32"/>
  <c r="F255" i="34"/>
  <c r="F273" i="34"/>
  <c r="F270" i="34"/>
  <c r="F172" i="33"/>
  <c r="F269" i="34"/>
  <c r="F173" i="31"/>
  <c r="F188" i="31"/>
  <c r="F187" i="31"/>
  <c r="F166" i="32"/>
  <c r="F164" i="32"/>
  <c r="F167" i="32"/>
  <c r="F165" i="32"/>
  <c r="F191" i="32"/>
  <c r="F181" i="33"/>
  <c r="F181" i="31"/>
  <c r="F272" i="34"/>
  <c r="F277" i="34"/>
  <c r="F280"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210" i="34"/>
  <c r="E211" i="34" s="1"/>
  <c r="E212" i="34" s="1"/>
  <c r="F210" i="34"/>
  <c r="F211" i="34" s="1"/>
  <c r="F212" i="34" s="1"/>
  <c r="F259" i="34"/>
  <c r="F263" i="34"/>
  <c r="F261" i="34"/>
  <c r="F262" i="34"/>
  <c r="F264" i="34"/>
  <c r="H210" i="34"/>
  <c r="H211" i="34" s="1"/>
  <c r="H212" i="34" s="1"/>
  <c r="G210" i="34"/>
  <c r="G211" i="34" s="1"/>
  <c r="G189" i="34"/>
  <c r="G190" i="34" s="1"/>
  <c r="H189" i="34"/>
  <c r="H190" i="34" s="1"/>
  <c r="H191" i="34" s="1"/>
  <c r="E189" i="34"/>
  <c r="E190" i="34" s="1"/>
  <c r="F189" i="34"/>
  <c r="F190" i="34" s="1"/>
  <c r="H168" i="34"/>
  <c r="H169" i="34" s="1"/>
  <c r="H170" i="34" s="1"/>
  <c r="E168" i="34"/>
  <c r="E169" i="34" s="1"/>
  <c r="E170" i="34" s="1"/>
  <c r="E147" i="34"/>
  <c r="E148" i="34" s="1"/>
  <c r="E149" i="34" s="1"/>
  <c r="F168" i="34"/>
  <c r="F169" i="34" s="1"/>
  <c r="F170" i="34" s="1"/>
  <c r="G168" i="34"/>
  <c r="G169" i="34" s="1"/>
  <c r="C259" i="34" s="1"/>
  <c r="F237" i="34"/>
  <c r="H147" i="34"/>
  <c r="H148" i="34" s="1"/>
  <c r="H149" i="34" s="1"/>
  <c r="G147" i="34"/>
  <c r="G148" i="34" s="1"/>
  <c r="G149" i="34" s="1"/>
  <c r="F245" i="34"/>
  <c r="F147" i="34"/>
  <c r="F148" i="34" s="1"/>
  <c r="F149" i="34" s="1"/>
  <c r="F236" i="34"/>
  <c r="F246" i="34"/>
  <c r="F234" i="34"/>
  <c r="F238" i="34"/>
  <c r="F243" i="34"/>
  <c r="F247" i="34"/>
  <c r="F252" i="34"/>
  <c r="F254" i="34"/>
  <c r="F286" i="34"/>
  <c r="F235" i="34"/>
  <c r="F244" i="34"/>
  <c r="F253"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91" i="34" l="1"/>
  <c r="C268" i="34"/>
  <c r="G212" i="34"/>
  <c r="C277" i="34"/>
  <c r="C102" i="35"/>
  <c r="C84" i="35"/>
  <c r="C164" i="33"/>
  <c r="G55" i="35"/>
  <c r="E55" i="35"/>
  <c r="G170" i="34"/>
  <c r="F191" i="34"/>
  <c r="E191" i="34"/>
  <c r="C252" i="34"/>
  <c r="C234" i="34"/>
  <c r="C286" i="34"/>
  <c r="C243"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<sst xmlns="http://schemas.openxmlformats.org/spreadsheetml/2006/main" count="2635" uniqueCount="835">
  <si>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</si>
  <si>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</si>
  <si>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</si>
  <si>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</si>
  <si>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</si>
  <si>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</si>
  <si>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</si>
  <si>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</si>
  <si>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</si>
  <si>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</si>
  <si>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</si>
  <si>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</si>
  <si>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</si>
  <si>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</si>
  <si>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</si>
  <si>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</si>
  <si>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</si>
  <si>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</si>
  <si>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</si>
  <si>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</si>
  <si>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</si>
  <si>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</si>
  <si>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</si>
  <si>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t>(b) MCOs, PIHPs, or PAHPs with no limit or limits on less than one-third of all medical/surgical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</si>
  <si>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</si>
  <si>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</si>
  <si>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</si>
  <si>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</si>
  <si>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</si>
  <si>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</si>
  <si>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</si>
  <si>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(e) MCO, PIHP, or PAHP not described in this section.</t>
  </si>
  <si>
    <t>A MCO, PIHP, or PAHP that is not described in paragraph (b) or (c) of this section for aggregate lifetime or annual dollar limits on medical/surgical benefits, must either:</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</si>
  <si>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</si>
  <si>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</si>
  <si>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</si>
  <si>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</si>
  <si>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</si>
  <si>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</si>
  <si>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</si>
  <si>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</si>
  <si>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</si>
  <si>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</si>
  <si>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</si>
  <si>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</si>
  <si>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</si>
  <si>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</si>
  <si>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</si>
  <si>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</si>
  <si>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</si>
  <si>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</si>
  <si>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</si>
  <si>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</si>
  <si>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</si>
  <si>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</si>
  <si>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</si>
  <si>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</si>
  <si>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</si>
  <si>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</si>
  <si>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</si>
  <si>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</si>
  <si>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</si>
  <si>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</si>
  <si>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</si>
  <si>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</si>
  <si>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</si>
  <si>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</si>
  <si>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</si>
  <si>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</si>
  <si>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</si>
  <si>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</si>
  <si>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</si>
  <si>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</si>
  <si>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</si>
  <si>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</si>
  <si>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</si>
  <si>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</si>
  <si>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</si>
  <si>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</si>
  <si>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</si>
  <si>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</si>
  <si>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</si>
  <si>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</si>
  <si>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</si>
  <si>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</si>
  <si>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Federal Register / Vol. 81, No. 61, Part 438 Managed Care, Subpart K, § 438.900 Meaning of terms.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</si>
  <si>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</si>
  <si>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</si>
  <si>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</si>
  <si>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</si>
  <si>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</si>
  <si>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</si>
  <si>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</si>
  <si>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</si>
  <si>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</si>
  <si>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</si>
  <si>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</si>
  <si>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</si>
  <si>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</si>
  <si>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</si>
  <si>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</si>
  <si>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</si>
  <si>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</si>
  <si>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</si>
  <si>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</si>
  <si>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</si>
  <si>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</si>
  <si>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</si>
  <si>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MCO, PIHP, or PAHP methods for determining usual, customary, and reasonable charges;</t>
  </si>
  <si>
    <t>Refusal to pay for higher-cost therapies until it can be shown that a lower-cost therapy is not effective (also known as fail-first policies or step therapy protocols);</t>
  </si>
  <si>
    <t>Restrictions based on geographic location, facility type, provider specialty, and other criteria that limit the scope or duration of benefits for services provided under the MCO, PIHP, or PAHP; and</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</si>
  <si>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</si>
  <si>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</si>
  <si>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</si>
  <si>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</si>
  <si>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</si>
  <si>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</si>
  <si>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</si>
  <si>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</si>
  <si>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</si>
  <si>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</si>
  <si>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</si>
  <si>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</si>
  <si>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</si>
  <si>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</si>
  <si>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</si>
  <si>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</si>
  <si>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</si>
  <si>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</si>
  <si>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</si>
  <si>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</si>
  <si>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</si>
  <si>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</si>
  <si>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</si>
  <si>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</si>
  <si>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</si>
  <si>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</si>
  <si>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</si>
  <si>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</si>
  <si>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</si>
  <si>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</si>
  <si>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</si>
  <si>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</si>
  <si>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</si>
  <si>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</si>
  <si>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</si>
  <si>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</si>
  <si>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</si>
  <si>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</si>
  <si>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</si>
  <si>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</si>
  <si>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</si>
  <si>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</si>
  <si>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</si>
  <si>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</si>
  <si>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</si>
  <si>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</si>
  <si>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</si>
  <si>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</si>
  <si>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</si>
  <si>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</si>
  <si>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</si>
  <si>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</si>
  <si>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</si>
  <si>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</si>
  <si>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</si>
  <si>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</si>
  <si>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</si>
  <si>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</si>
  <si>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</si>
  <si>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</si>
  <si>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</si>
  <si>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</si>
  <si>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</si>
  <si>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</si>
  <si>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</si>
  <si>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</si>
  <si>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</si>
  <si>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</si>
  <si>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</si>
  <si>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</si>
  <si>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</si>
  <si>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</si>
  <si>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</si>
  <si>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</si>
  <si>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</si>
  <si>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</si>
  <si>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</si>
  <si>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</si>
  <si>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</si>
  <si>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</si>
  <si>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</si>
  <si>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</si>
  <si>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</si>
  <si>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</si>
  <si>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</si>
  <si>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</si>
  <si>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</si>
  <si>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</si>
  <si>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</si>
  <si>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</si>
  <si>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</si>
  <si>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</si>
  <si>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</si>
  <si>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</si>
  <si>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</si>
  <si>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</si>
  <si>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</si>
  <si>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</si>
  <si>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</si>
  <si>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</si>
  <si>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</si>
  <si>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</si>
  <si>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</si>
  <si>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</si>
  <si>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</si>
  <si>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</si>
  <si>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</si>
  <si>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</si>
  <si>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</si>
  <si>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</si>
  <si>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</si>
  <si>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</si>
  <si>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</si>
  <si>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</si>
  <si>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</si>
  <si>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</si>
  <si>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</si>
  <si>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</si>
  <si>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</si>
  <si>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</si>
  <si>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</si>
  <si>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</si>
  <si>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</si>
  <si>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</si>
  <si>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</si>
  <si>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</si>
  <si>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</si>
  <si>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</si>
  <si>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</si>
  <si>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</si>
  <si>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</si>
  <si>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</si>
  <si>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</si>
  <si>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</si>
  <si>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</si>
  <si>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</si>
  <si>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</si>
  <si>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</si>
  <si>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</si>
  <si>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</si>
  <si>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</si>
  <si>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</si>
  <si>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</si>
  <si>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</si>
  <si>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</si>
  <si>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</si>
  <si>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</si>
  <si>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</si>
  <si>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</si>
  <si>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</si>
  <si>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</si>
  <si>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</si>
  <si>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</si>
  <si>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</si>
  <si>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</si>
  <si>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</si>
  <si>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</si>
  <si>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</si>
  <si>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</si>
  <si>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</si>
  <si>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</si>
  <si>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</si>
  <si>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</si>
  <si>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</si>
  <si>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</si>
  <si>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</si>
  <si>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</si>
  <si>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</si>
  <si>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</si>
  <si>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</si>
  <si>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</si>
  <si>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</si>
  <si>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</si>
  <si>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</si>
  <si>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</si>
  <si>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</si>
  <si>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</si>
  <si>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</si>
  <si>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</si>
  <si>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</si>
  <si>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</si>
  <si>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</si>
  <si>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</si>
  <si>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</si>
  <si>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</si>
  <si>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</si>
  <si>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</si>
  <si>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</si>
  <si>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</si>
  <si>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</si>
  <si>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</si>
  <si>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</si>
  <si>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</si>
  <si>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</si>
  <si>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</si>
  <si>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</si>
  <si>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</si>
  <si>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</si>
  <si>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</si>
  <si>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</si>
  <si>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</si>
  <si>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</si>
  <si>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</si>
  <si>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</si>
  <si>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</si>
  <si>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</si>
  <si>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</si>
  <si>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</si>
  <si>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</si>
  <si>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</si>
  <si>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</si>
  <si>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</si>
  <si>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</si>
  <si>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</si>
  <si>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</si>
  <si>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</si>
  <si>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</si>
  <si>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</si>
  <si>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</si>
  <si>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</si>
  <si>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</si>
  <si>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</si>
  <si>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</si>
  <si>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</si>
  <si>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</si>
  <si>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</si>
  <si>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</si>
  <si>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</si>
  <si>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</si>
  <si>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</si>
  <si>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</si>
  <si>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</si>
  <si>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</si>
  <si>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</si>
  <si>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</si>
  <si>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</si>
  <si>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</si>
  <si>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</si>
  <si>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</si>
  <si>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</si>
  <si>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</si>
  <si>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</si>
  <si>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</si>
  <si>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</si>
  <si>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</si>
  <si>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</si>
  <si>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</si>
  <si>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</si>
  <si>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</si>
  <si>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</si>
  <si>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</si>
  <si>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</si>
  <si>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</si>
  <si>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</si>
  <si>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</si>
  <si>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</si>
  <si>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</si>
  <si>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</si>
  <si>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</si>
  <si>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</si>
  <si>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</si>
  <si>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</si>
  <si>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</si>
  <si>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</si>
  <si>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</si>
  <si>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</si>
  <si>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</si>
  <si>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</si>
  <si>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</si>
  <si>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</si>
  <si>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</si>
  <si>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</si>
  <si>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</si>
  <si>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</si>
  <si>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</si>
  <si>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</si>
  <si>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</si>
  <si>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</si>
  <si>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</si>
  <si>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</si>
  <si>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</si>
  <si>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</si>
  <si>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</si>
  <si>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</si>
  <si>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</si>
  <si>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</si>
  <si>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</si>
  <si>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</si>
  <si>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</si>
  <si>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</si>
  <si>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</si>
  <si>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</si>
  <si>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</si>
  <si>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</si>
  <si>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</si>
  <si>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</si>
  <si>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</si>
  <si>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</si>
  <si>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</si>
  <si>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</si>
  <si>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</si>
  <si>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</si>
  <si>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</si>
  <si>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</si>
  <si>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</si>
  <si>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</si>
  <si>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</si>
  <si>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</si>
  <si>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</si>
  <si>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</si>
  <si>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</si>
  <si>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</si>
  <si>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</si>
  <si>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</si>
  <si>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</si>
  <si>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</si>
  <si>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</si>
  <si>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</si>
  <si>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</si>
  <si>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</si>
  <si>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</si>
  <si>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</si>
  <si>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</si>
  <si>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</si>
  <si>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</si>
  <si>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</si>
  <si>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</si>
  <si>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</si>
  <si>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</si>
  <si>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</si>
  <si>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</si>
  <si>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</si>
  <si>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</si>
  <si>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</si>
  <si>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</si>
  <si>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</si>
  <si>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</si>
  <si>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</si>
  <si>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</si>
  <si>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</si>
  <si>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</si>
  <si>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</si>
  <si>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</si>
  <si>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</si>
  <si>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</si>
  <si>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</si>
  <si>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</si>
  <si>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</si>
  <si>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</si>
  <si>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</si>
  <si>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</si>
  <si>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</si>
  <si>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</si>
  <si>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</si>
  <si>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</si>
  <si>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</si>
  <si>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</si>
  <si>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</si>
  <si>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</si>
  <si>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</si>
  <si>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</si>
  <si>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</si>
  <si>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</si>
  <si>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</si>
  <si>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Georgia Families MHPAEA Parity</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</si>
  <si>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</si>
  <si>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</si>
  <si>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</si>
  <si>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t>GF</t>
  </si>
  <si>
    <t>Georgia Families</t>
  </si>
  <si>
    <t>CMO</t>
  </si>
  <si>
    <t>Care Management Organization</t>
  </si>
  <si>
    <t>Georgia Families Financial Requirement Reporting</t>
  </si>
  <si>
    <t>Georgia Families Quantitative Treatment Limitation Reporting</t>
  </si>
  <si>
    <t>Georgia Families NQTL Reporting</t>
  </si>
  <si>
    <t>The reporting for Georgia Families NQTLs are organized as shown in the table below.</t>
  </si>
  <si>
    <t>Note: Input/analysis can be divided into multiple tiers to accommodate distinct benefit packages (e.g., different co-pay tiers), if needed.</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</si>
  <si>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</si>
  <si>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</si>
  <si>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</si>
  <si>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</si>
  <si>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</si>
  <si>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</si>
  <si>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Georgia Families Aggregate Lifetime and Annual Dollar Limit Reporting</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</si>
  <si>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</si>
  <si>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</si>
  <si>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</si>
  <si>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</si>
  <si>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</si>
  <si>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</si>
  <si>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</si>
  <si>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</si>
  <si>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</si>
  <si>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Title XIX Children</t>
  </si>
  <si>
    <t>Title XIX Adults</t>
  </si>
  <si>
    <t>Title XIX Foster Care and Adoption Assistance</t>
  </si>
  <si>
    <t>Amerigroup Community Care</t>
  </si>
  <si>
    <t>CareSource</t>
  </si>
  <si>
    <t>Peach State Health Plan</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</si>
  <si>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</si>
  <si>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</si>
  <si>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</si>
  <si>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</si>
  <si>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</si>
  <si>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</si>
  <si>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</si>
  <si>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</si>
  <si>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</si>
  <si>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</si>
  <si>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</si>
  <si>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</si>
  <si>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</si>
  <si>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</si>
  <si>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</si>
  <si>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</si>
  <si>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</si>
  <si>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</si>
  <si>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</si>
  <si>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</si>
  <si>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</si>
  <si>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</si>
  <si>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</si>
  <si>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</si>
  <si>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</si>
  <si>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</si>
  <si>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</si>
  <si>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</si>
  <si>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</si>
  <si>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</si>
  <si>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</si>
  <si>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</si>
  <si>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</si>
  <si>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</si>
  <si>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</si>
  <si>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</si>
  <si>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</si>
  <si>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</si>
  <si>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</si>
  <si>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</si>
  <si>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</si>
  <si>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</si>
  <si>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</si>
  <si>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</si>
  <si>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</si>
  <si>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</si>
  <si>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</si>
  <si>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</si>
  <si>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</si>
  <si>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</si>
  <si>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</si>
  <si>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</si>
  <si>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</si>
  <si>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</si>
  <si>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Title XXI</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</si>
  <si>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</si>
  <si>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</si>
  <si>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</si>
  <si>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Precertification is required on selected services to ensure timeliness and appropriateness of care, 
including: 
• planned inpatient admissions, 
• certain outpatient services/programs,
• non-emergent, out-of-network services 
• home health, 
• rehabilitation services, 
• certain medications (see Pharmacy Program Description), and 
• certain diagnostic procedures. 
Precertification requirements shall NOT be applied to:
• Emergency services and assessments, and
• Psychiatric diagnostic evaluation
When a course of treatment will involve services over an extended period, the treating provider 
includes that information in the initial precertification request. If approved, the precertification may 
be extended for a longer period of time.
Precertification is performed by a team of Care Management clinicians, who are licensed 
professionals with training and experience in utilization management. They verify eligibility and 
benefits in the claim payment system and apply the appropriate criteria to determine whether the 
service is medically necessary. For those situations where medical necessity is met, the clinician
approves the services. 
When medical necessity is questioned, or when clinical information needed to make a decision has 
been requested but not received, the case is referred within the appropriate timeframes to the 
appropriate Medical Director (or appropriate practitioner reviewer) for medical necessity review and 
determination. The Medical Director (or appropriate practitioner reviewer) makes the determination, 
and documents the results of the medical necessity review. Only the Medical Director (or 
Psychologist for eligible services) can issue a medical necessity denial. The clinician then notifies the 
treating practitioner and the member of the decision as policy requires. Treating practitioners are 
notified about the availability of and how to contact a Medical Director (or appropriate practitioner 
reviewer) to discuss any Utilization Management (UM) denial decisions.
A Care Manager may issue an Administrative denial if the following circumstances exist:
2021 ABH UM Program Description Page 20 of 40 Approved: 
02/25/2021
State Sponsored Services, Inc. Proprietary Material. For authorized use only.
• Hard Benefit Limits/Exclusions- A benefit which is covered by another entity or a benefit 
limitation or exclusion that the plan will not or cannot ever cover, due to state or CMS 
requirements.
• Failure to Precertify (when required).
• Late Notification of Admission (where permitted).
Note: Late Notification is considered notification&gt;1 business day after admission unless the 
facility’s contract states otherwise. 
Precertification clinicians are responsible for the following activities during the precertification 
review process:
• Informing Case Managers of complicated admissions or patients requiring care coordination.
• Entering information including documentation of relevant clinical information into the core 
operating system.
• Providing reference numbers to appropriate providers.
• Promoting continuity of care between behavioral health providers and PCPs.
• Identifying potential quality-of-care, patient safety, or fraud issues.
• Issuing an administrative denial for late notifications when notification or precertification 
requirements were not completed timely.</t>
  </si>
  <si>
    <t>N/A</t>
  </si>
  <si>
    <t xml:space="preserve">The prescriber contacts the PBM Prior Authorization Department to request a PA by phone, by fax or via the web (i.e. ePA).  The PA is reviewed for completeness and accuracy of information.  It is then screened based on a set of standardized criteria as defined in the clinical drug policy.  If the request meets clinical criteria, the coverage request is approved and the prescriber is notified by fax. The member is notified by letter. If the request does not meet criteria, or there is a question about the request, it will be forwarded to a clinical pharmacist for further review.  If the clinical reviewer determines the request does not meet coverage criteria after review or after speaking with the prescriber, the request will be denied by a clinical pharmacist.  The prescriber is notified of a denial by fax and letter. The member is notified of a denial by letter.  PA coverage requests are processed with either a decision or a request for additional information within twenty-four (24) hours of receipt.  If additional information is required from the prescriber, documented telephonic or other telecommunication contact with the prescriber must be made every twenty-four (24) hours up to a final disposition within seventy-two (72) hours of receipt of the request. </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</si>
  <si>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</si>
  <si>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The health plan requires the use of a preferred generic or therapeutic equivalent alternatives as medically necessary (where applicable) prior to approval of non-formulary and/or non-preferred drugs. When or if there has been a failure, contraindication, or intolerance to the specified alternatives providers must submit a PA request documenting the aforementioned events. Similarly, Step therapy/Step protocol (ST)  requires the use of a clinically recognized first-line drug before approval of a more complex and often more expensive second-line drug where the safety, effectiveness and value has not been well established, is authorized.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</si>
  <si>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</si>
  <si>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Auto approval is available when PAs are submitted electronically (ePA)  if the clinical criteria, age limits, and plan limitations are met.</t>
  </si>
  <si>
    <t xml:space="preserve">Criteria and Guidelines: The organization primarily utilizes current editions of Medical Policies, Clinical Utilization Management (UM) guidelines, InterQual® Level of Care and MCG® criteria to review the medical necessity and appropriateness of both physical and behavioral health services. These guidelines provide a rules-based system for screening proposed medical care based on member-specific, best medical care processes and consistently match medical services to patient needs, based upon clinical appropriateness. </t>
  </si>
  <si>
    <t xml:space="preserve">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
  </si>
  <si>
    <t>Length of therapy is applied to the benefit following industry standards and FDA approved labeling. Length of therapy edits are placed as detailed in the applicable drug policy.
PA is required when length of therapy is exceeded.</t>
  </si>
  <si>
    <t>The health plan allows coverage of the following:
a) Specialty claims up to $4999.00.
b) Compound claims up to $200.00.
c) Regular (non-specialty/compound) claims up to $5000.00.
d) Requests that exceeded one of the above limits will be reviewed by a Clinical Pharmacist for appropriateness.</t>
  </si>
  <si>
    <t xml:space="preserve">PROCEDURE: 
1) The health plan is committed to assuring access to health care and services for all participating members. Among other requirements, this procedure is designed to promote compliance with the Federal Americans with Disabilities Act of 1990 and applicable state law. 
2) Over-utilization and under-utilization of services are monitored using reports made available from each health plan/region to the Health Care Management (HCM), Quality Management (QM) and Health Promotion (HP) Departments by the Plan Performance Management Analysts/Plan Finance Analysts. The results of the reviews are reported to the Medical Advisory Committee (MAC) and the Quality Management Committee (QMC), and are used to help implement strategies to achieve utilization targets consistent with clinical and quality indicators and identify fraud and abuse.  
3) Aggregated data or non-identifiable utilization reports are produced by the Performance Manager or designee at a minimum, quarterly, to review physician/member utilization of services.  
4) The health plan/region reports are reviewed looking for patterns of over-utilization and/or under-utilization of services with specific attention given to: 
a) Acute/Chronic Care: 
i) Re-admissions 
ii) Pharmaceuticals 
iii) Specialty referrals  
iv) Emergency Room (ER) utilization 
v) Home Health and Durable Medical Equipment (DME) utilization relative to diagnostic entity,  
vi) Behavioral Health 
b) Preventive Care: 
i) Well-child/adult Primary Care Provider visits  
ii) Age-appropriate immunizations  
iii) Mammograms,   
iv) Blood lead testing 
5) Providers identified as having significant aberrant patterns of utilization, i.e.: outliers are reviewed by the health plan/regional Medical Director and Provider Relations representatives to determine actual utilization of services.  
a) A provider and health plan/region action plan is developed by Provider Relations in collaboration with the appropriate health plan/regional Medical Director and discussed with the provider as appropriate.  
6) Representatives from HCM and QM collaborate with the health plan/regional Medical Director to review intervention strategies targeted at enhancing appropriate utilization practices, and provide member intervention for cases of member over-utilization and under-utilization through case/care management and/or health education and outreach.   
7) Utilization patterns of identified members/providers are monitored and trended and a review of the provider’s performance is performed by the health plan Medical Director or designee after a six-month period or earlier as indicated. </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</si>
  <si>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</si>
  <si>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</si>
  <si>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3) Acute Inpatient Concurrent (Telephonic and On-Site Reviews): DRG reviews  
1) The CCR follows-up as clinically needed or weekly with the facility to ensure discharge planning is appropriate.  
2) The CCR documents the d/c plan with each follow up in the medical management system using the appropriate DoT template/MM Template. 
3) Once the outlier days are reached the CCR begins per diem reviews.  During per diem reviews the health plan can determine the amount of days approved per review based on severity of the case  4) NICU Admissions (Continued LOS): 
a) If less than thirty-two (32) weeks gestation, the CCR associate performs a minimum of weekly reviews and discharge planning focusing on: 
i) Mom and support system for mom and baby 
ii) Identify significant social issues 
iii) Referrals of infants less than 1200gms for SSI and transition to market-specific applicable programs (e.g., Medicaid Fee- For-Service (FFS)) 
iv) Home Health Care Assessments 
b) At thirty-two (32) weeks adjusted gestational age forward, the CCR associate may perform CCRs from once a week to daily depending upon the clinical readiness of the infant for discharge.   
i) Infants who have morbidities (e.g., apnea, chronic lung disease with oxygen dependency) or intervening clinical conditions that would necessitate additional prolonged hospitalization (i.e., sepsis, neonatal necrotizing enterocolitis, major surgery) the CCR associate performs a weekly review.  The timing of reviews should be discussed at NICU rounds. 
ii) Infants approaching discharge criteria (e.g., clinical stability, maintaining body weight in an open crib, nippling all feeds and having a pattern of weight gain) the CCR associate reviews should increase in frequency in order to detect and mitigate avoidable delays in the infant’s clinical progression towards discharge. 
(1) If the information obtained from the attending physician and/or the facility’s UM staff does not meet the medical necessity criteria, the CCR associate sends the case to the health plan Medical Director (or appropriate practitioner) for review and determination of approval or denial. 
(a) The health plan NICU Progression of Care References may be utilized as secondary to assess progression of care and to identify the need for pro-active intervention in preparation for a timely and clinically appropriate discharge. 
(2) Notifies the attending physician or facility’s UM staff of the decision as policy requires and the availability of the health plan Medical Director (or appropriate practitioner) to discuss denial cases in a peer-to-peer review.  
c) The CCR associate refers cases to the NICU/Pediatric Case Manager as indicated by the NICU /Pediatric CM referral-trigger list or any other Medical Director or (appropriate practitioner).   
i) NICU Infants are referred to CM when Discharge Plan/Date is in place- 2-4 weeks prior to discharge.   
ii) NICU CM Referral Trigger List includes but not limited to: 
(1) ≤ 34 weeks gestation with multiple needs 
(2) Complex genetic conditions requiring multispecialty follow post discharge 
(3) Complex medical conditions requiring multispecialty follow up and/or surgery 
(4) Complex home health needs 
(5) DME needs (such as monitors, vents, oxygen, tube feeding) 
(6) Failure to thrive (admission and discharge weights required) 
(7) Neonatal abstinence syndrome (NAS) on medication post discharge 
(8) Preemie &gt; 1200 grams with complex needs 
(9) Unresolved state agency issues requiring intervention post discharge 
(10) Private duty nursing 
(11) Teen mothers under 18 years 
(12) Other per Medical Director 
d) The CCR associate continually monitors for member eligibility and provides information on market-specific waiver programs where applicable. 
e) NICU review patterns may vary based upon health plan review methodology, contract, birth weight and/or DRG review process; consult your specific health plan contract for specific review process.   </t>
  </si>
  <si>
    <t>Upon notification of a precertification request, the Concurrent Review Clinician reviews or attempts to obtain clinical information for review. Decisions are made in accordance with currently accepted medical or behavioral health best practices, taking into account special circumstances requiring deviation from the norm. The Concurrent Review Associate performs the following activities:
 • Admission approval for non-urgent admissions and continuing length-of-stay using the approved/ nationally recognized Behavioral Health Medical Necessity Criteria, or ASAM Criteria
 • Obtains clinical information to substantiate continued inpatient care upon notification of the admission
 • Provides continued length-of-stay authorization at each concurrent review interval, if case meets continued acute inpatient stay criteria,
 • Contacts the hospital UR if the request for inpatient admission does not appear to meet medical necessity criteria, and requests that additional information be provided or that a request for peer review be initiated by the provider within a business day or other specified timeframe consistent with NCQA or other more stringent turnaround times.
 • Notifies the provider of the decision as policy requires, • Performs discharge planning activities, including the coordination of care needs for psychosocial, economic and other variables related to discharge planning. Refers members with complex cases and ongoing needs for case management or BH programs per health plan guidelines • Ensures required letters or notices are sent to treating practitioners and members, and facilities if applicable, within required time frames,
 • Upon discharge of the member, the Concurrent Review Clinician ensures the documentation is completed in the authorization database following departmental documentation guidelines, • The Concurrent Review Clinician also makes certain the member has a follow-up appointment within seven (7) days of discharge and documents the location, time, and practitioner in the discharge notes, and
 • If at any time a potential quality issue is identified through the review process, an appropriate referral is made to the Health Plan’s Quality Management Department. A Concurrent Reviewer may issue an Administrative denial if the following circumstances exist: 
 • Hard Benefit Limits/Exclusions- A benefit which is covered by another entity or a benefit limitation or exclusion that the plan will not or cannot ever cover, due to state or CMS requirements, 
• Failure to Precertify (when required), and 
• Late Notification of Admission (where permitted). Note: Late Notification is considered notification&gt;1 business day after admission unless the facility’s contract states otherwise.</t>
  </si>
  <si>
    <t xml:space="preserve">This review is performed electronically by the contracted PBM at the point of sale.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
The compendia and literature used for such review include but are not limited to:  American Hospital Formulary Service Drug Information, United States Pharmacopeia-Drug Information, and the DRUGDEX Information System and peer-reviewed medical literature.
When potential safety issues are triggered, warning messages are transmitted to the dispensing pharmacy to provide an opportunity for the pharmacist to evaluate the issues and determine the need for intervention.
Each processed prescription that receives a DUR and/or Drug-to-Drug Interaction (DDI) warning based on information stored in Medispan is reviewed by the dispensing pharmacist to make certain that the prescribed medication(s) is being properly administered to the plan participant. 
The dispensing pharmacist reviews the prescription and evaluates the DUR warning for clinical relevance and significance and determines the next course of action. The following actions are available:
1) The pharmacist determines that the DUR warning is not clinically significant and requires no further intervention. The pharmacist documents any comments that are necessary in the prescription record and overrides the DUR warning.
2) The pharmacist determines that the DUR warning is clinically significant and therefore requires contact with the prescriber. The pharmacist contacts the prescriber and documents the results of the contact.  
3) During the contact the:
a) Prescriber agrees that the warning/interaction is clinically significant and requests that the prescription in question is cancelled.
b) Prescriber agrees that the warning/interaction is clinically significant and prescribes alternate medication or dosing.
c) Prescriber is aware of the warning/interaction, but believes that the benefits outweighs the risks and still wants the prescription filled. The discussion with the prescriber will be documented in the prescription record and the DUR will be overridden.
d) Prescriber is aware of the warning/interaction, but believes that the benefits outweigh the risks. However, the pharmacist disagrees and informs the prescriber that the prescription will not be filled. The pharmacist documents the discussion with the prescriber in the prescription record and the prescription is returned to the member with the appropriate general communication as to why the prescription was not filled and refers the member back to the prescriber.
</t>
  </si>
  <si>
    <t xml:space="preserve">Criteria and Guidelines: The health plan primarily utilizes current editions of Medical Policies and CUMG (Clinical Utilization Management () Guidelines) (Associate must verify if their state or region has adopted the Clinical UM Guidelines prior to using them), InterQual® Level of Care, MCG® Care Guidelines, State-specific Guidelines, AIM, ASAM (BH Only) and/or Medicare Guidelines (NCD/LCD) to review the medical necessity and appropriateness of both physical and behavioral health services. These guidelines provide a rules-based system for screening proposed medical/behavioral care based on member-specific, best medical/behavioral care processes and consistently match medical services to patient needs based upon clinical appropriateness. InterQual comprehensive Level-Of-Care (LOC) alternatives/MCG® LOC are sensitive to the differing needs of adults, adolescents and children. These guidelines are evidenced-based and supported by appropriate references in the peer-reviewed literature.  The health plan utilizes the current edition of American Society of Addiction Medicine (ASAM) Patient Placement Criteria for substance abuse decisions in the Florida, Iowa, Kentucky, New Jersey, and Texas health plans in establishing the medical necessity of requests for substance abuse treatment precertifications, and in the Florida health plan as part of the discharge planning. </t>
  </si>
  <si>
    <t xml:space="preserve">GBD-HCM-004 Concurrent Review (Telephonic and On-Site) and On-site Review Protocol Process-Core Process
 </t>
  </si>
  <si>
    <t>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</si>
  <si>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A post-service or retrospective review is a review of a service authorization request for care or services that have already been rendered. Established procedures are followed for retrospective review based on individual member medical necessity, inpatient/outpatient, elective/ urgent/emergent status, timeliness of the request/notification, and precertification and contractual requirements
. • If medical necessity review is required and ABH approved medical necessity criteria does not appear to be met, the case is referred to the appropriate Medical Director for review and determination. 
• If the provider contacts ABH after outpatient care has been rendered and the procedure was emergent (emergency services), the practitioner is advised that no precertification is required for emergency services, and that he/she should submit the claim for payment
 • If the provider contacts the ABH after outpatient care has been rendered and the procedure was not emergent (not emergency services), a late notification is issued and the request is denied (unless retro review is contractually required). Each type of review request has a different timeframe for completion of the review process. All timeframes begin with the request for review, even if the request is not received by the UM department, and ends with the date of the notification to the member and practitioner, as applicable. Unless Federal Medicare (CMS) or the State mandates otherwise</t>
  </si>
  <si>
    <t xml:space="preserve"> The practitioner is advised that no precertification is required for emergency services, and that he/she should submit the claim for payment</t>
  </si>
  <si>
    <t xml:space="preserve">The Retrospective DUR program provides for the ongoing periodic examination of claims data and other records in order to identify patterns of potential controlled substance fraud or abuse, gross overuse or inappropriate or medically unnecessary care, among physicians and members or associated with specific drugs or groups of drugs processed through the PBM. Retrospective DUR results can be used for many purposes, including but not limited to:
a) Education with members and/or prescribers, if drug prescribing is deemed inappropriate.  These interventions may be in the form of phone calls, letters or referrals to case management or disease management programs.
b) Referral of member to pharmacy lock-in programs.
c) Referral to internal investigations for suspected fraud and abuse.
d) Referral to the PBM for pharmacy audits.
e) Provider newsletters.
The Amerigroup GA and Special Investigations Unit (MSIU) have responsibility for oversight of this program. Together they review DUR activities and outcomes, and direct interventions.
</t>
  </si>
  <si>
    <t>GBD-HCM-002 Clin Criteria for UM Decisions-Core Process</t>
  </si>
  <si>
    <t xml:space="preserve">May be used to identify patterns of potential controlled substance fraud or abuse, gross overuse or inappropriate or medically unnecessary care, among physicians and members or associated with specific drugs or groups of drugs processed through the PBM. </t>
  </si>
  <si>
    <t>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The P&amp;T process consists of two (2) interdependent committees the Pharmacy and Therapeutics Committee (P&amp;T) and the Value Assessment Committee (VAC). The P&amp;T is presented therapeutic class reviews prepared by Clinical Pharmacy Policy staff.  Once a therapeutic class review has been approved by the P&amp;T, additional updates may be reviewed by the committee before the next annual review.  The VAC reviews drugs after the P&amp;T to review formulary placement recommendations, which will include clinical designations and clinical comments from the P&amp;T, membership impact and economic considerations.  New drugs will be considered non-formulary and may be available through the PA process until they are reviewed for formulary placement through the P&amp;T Process.  Notification of formulary changes will be sent to DCH as well as the Corporate Quality Improvement Council (QIC) for review and/or approval following the P&amp;T meeting.  Providers will be notified of formulary changes via blast fax, website or provider newsletters.  Members affected by formulary changes will be notified by Amerigroup at least thirty (30) days in advance of any formulary changes.  New strengths of a product already reviewed by the P&amp;T are added to the formulary by the pharmacy department without review of the P&amp;T.</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</si>
  <si>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  The claims system provides for concurrent/prospective review of drug utilization including age-specific edits.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</si>
  <si>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Step therapy/Step protocol (ST)  requires the use of a clinically recognized first-line drug before approval of a more complex and often more expensive second-line drug where the safety, effectiveness and value has not been well established, is authorized.</t>
  </si>
  <si>
    <t>The purpose of the Clinical Review Committee (CRC) as part of the P&amp;T process is to clinically review drugs for efficacy, safety, effectiveness, and clinical attributes in comparison to similar drugs within a therapeutic class or used to treat a particular condition with the main goal assign a clinical designation to each single-source brand product under review. These designations are determined through a rigorous review of clinically recognized and scientifically validated evidence.  The therapeutic class review include s a comparison of the efficacy as well as the type and frequency of side effects and potential drug interactions among alternative drug products.  Once a therapeutic class review has been approved by the P&amp;T, additional updates may be reviewed by the committee before the next annual review. The update may include, but is not limited to comprehensive research on the drugs based on clinically relevant new clinical trial information, new formulations, indications, safety, or efficacy information.</t>
  </si>
  <si>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</si>
  <si>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t>Overview - Data</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</si>
  <si>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</si>
  <si>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Claims</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</si>
  <si>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</si>
  <si>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</si>
  <si>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</si>
  <si>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</si>
  <si>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Additional reporting is requested to clarify the efforts being performed by the CMO to actively engage its providers to promote mental health parity.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</si>
  <si>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</si>
  <si>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</si>
  <si>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</si>
  <si>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</si>
  <si>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</si>
  <si>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</si>
  <si>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</si>
  <si>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</si>
  <si>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</si>
  <si>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</si>
  <si>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</si>
  <si>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</si>
  <si>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</si>
  <si>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</si>
  <si>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Count of Prior Authorizations Requested</t>
  </si>
  <si>
    <t>Count of Prior Authorizations Approved</t>
  </si>
  <si>
    <t>Count of Prior Authorizations Denied</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</si>
  <si>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</si>
  <si>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</si>
  <si>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</si>
  <si>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</si>
  <si>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</si>
  <si>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</si>
  <si>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</si>
  <si>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</si>
  <si>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</si>
  <si>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</si>
  <si>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</si>
  <si>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</si>
  <si>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Education performed with providers related to appointment wait time standards</t>
  </si>
  <si>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</si>
  <si>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t>July 1, 2023-June 30, 2024</t>
  </si>
  <si>
    <t xml:space="preserve">1)	A non-clinician (CCR/Care Specialist in the Prior Authorization Team or UM Representative in HCM) or clinician receives a request for pre-certification via telephone, WebPortal, email, secure email or fax from a Primary Care Provider (PCP), specialist, provider, or facility.
2)	The non-clinician (CCR/Care Specialist in the Prior Authorization Team or UM Representative in HCM) or clinician performs the following actions:
a)	Checks for Medicare/Medicaid sanctions, Medicare preclusions, Medicare Opt-Out Status on every request for OON providers; 
b)	Validates Medicaid/Medicare ID number on every request if indicated for OON practitioners; 
c)	Verifies member eligibility, other health insurance (OHI), and benefits coverage; 
d)	Creates the auth shell with appropriate documentation.  
e)	The case may be routed to the Licensed UR Nurse or other licensed professional for Behavioral Health (BH), if indicated.  
3)	The Licensed UR Nurse or other licensed professional for BH performs the following actions:
a)	Obtains additional clinical information regarding the network affiliation of specialist, or the facility where the procedure is to be done;
b)	Determines the clinical appropriateness of the procedure based upon the appropriate medical necessity criteria, local delivery system, and the individual member needs.
c)	Consults with the requesting practitioner based on the mode of communication the practitioner initiated the request, i.e., via telephonic or facsimile.
d)	If the above information meets the medical necessity criteria used by the organization, the Licensed UR Nurse or other licensed professional for BH updates the utilization management system, per documentation standards, and releases the reference number to the requesting (attending/treating) practitioner.
e)	If the information provided does not meet pre-certification due to the criteria below, the Licensed UR Nurse or other licensed professional for BH informs the requesting (attending/treating) practitioner that a decision is required by the health plan Medical Director, updates the utilization management system, per documentation standards, and forwards the pended case to the appropriate health plan for Medical Director review and determination:    
i)	If meets a lower level of care, that care can be offered.  Authorization is approved if accepted. If not accepted, then pre-certification is sent to a Medical Director for review,
ii)	Medical necessity is not established based on application of criteria against presenting clinical information,
iii)	Member may not be eligible for the proposed procedure, and/or it may not be a covered benefit,
iv)	The specialist or facility is out-of-network and the requesting (attending/treating) practitioner or member refuses re-direction to an in-network specialist or facility. </t>
  </si>
  <si>
    <t>The Company is compliant with the Mental Health Parity and Addiction Equity Act of 2008 (MHPAEA) its subsequent amendments and codifying regulations.  The Company is compliant with guidance issued under MHPAEA and the 21st Century Cures Act.  Requirements under these laws include but are not limited to: 
•	Complying with requirements pertaining to Quantitative Treatment Limitations; 
•	Complying with requirements pertaining to prescription drug benefits; 
•	Complying with requirements pertaining to Nonquantitative Treatment Limitations; 
•	Complying with requirements pertaining to annual and lifetime limits; 
•	Complying with disclosure requirements established under MHPAEA.</t>
  </si>
  <si>
    <t xml:space="preserve">GBD-HCM-002 Clin Criteria for UM Decisions-Core Process
</t>
  </si>
  <si>
    <t xml:space="preserve">GBD-HCM-002 Clinical Criteria for UM Decisions-Core Process
RX FORM 0201 Medicaid Formulary System Process </t>
  </si>
  <si>
    <t xml:space="preserve">RX BEN 0005 Health Plan Pharmacy Benefits
</t>
  </si>
  <si>
    <t>RX UM 0301 Drug Use Evaluation</t>
  </si>
  <si>
    <t>RX FORM 0201 Medicaid Formulary System Process</t>
  </si>
  <si>
    <t>RX BEN 0005 Health Plan Pharmacy Benefits; 
RX UM 0301 Drug Use Evaluation</t>
  </si>
  <si>
    <t>RX PA 0353 Step Therapy</t>
  </si>
  <si>
    <t>RX FORM 0202 Off Label, Investigational/Experimental, and Emergency Use</t>
  </si>
  <si>
    <t>RX PA 0351 Pharmacy Prior Authorization</t>
  </si>
  <si>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</si>
  <si>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t>Percent (%) of Prior Authorization Denials</t>
  </si>
  <si>
    <t>Top 5 Reasons for Prior Authorization Denials (attach or embed a listing of all denials and their specific reason)</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</si>
  <si>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</si>
  <si>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</si>
  <si>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</si>
  <si>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</si>
  <si>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</si>
  <si>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</si>
  <si>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</si>
  <si>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</si>
  <si>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</si>
  <si>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</si>
  <si>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</si>
  <si>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</si>
  <si>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</si>
  <si>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Printed Collaterals</t>
  </si>
  <si>
    <t xml:space="preserve">Printed Collaterals </t>
  </si>
  <si>
    <t>Presentations
Printed Collateral
Attendance Sign In Sheets
Virtual Attendance Log</t>
  </si>
  <si>
    <t xml:space="preserve">General education events invites are distributed to the entire network with a plannned agenda and presentation materials that are applicable to entire network to include BH providers. </t>
  </si>
  <si>
    <t xml:space="preserve">No disparity identified. </t>
  </si>
  <si>
    <t>Amerigroup Provider Manual and Quick Reference Guides</t>
  </si>
  <si>
    <t xml:space="preserve">Amerigroup Provider Manual and Quick Reference Guides
Amerigroup BH Provider Manual Addendum and BH Quick Reference Guide
Other printed Collaterals that better define documentation and coding requirements. </t>
  </si>
  <si>
    <t>All education resources are reviewed by a commmittee to ensure appropriateness and parity.</t>
  </si>
  <si>
    <t>Provider Visit Forms</t>
  </si>
  <si>
    <t>Network evaluation of providers by medicaid market</t>
  </si>
  <si>
    <t>Town Hall and other printed education collaterals</t>
  </si>
  <si>
    <t>Amerigroup has established comprehensive and consistent mechanisms to meet and establish access standards through appointment and after-hours surveys for all providers. Amerigroup monitors telephone access data ensuring compliance with regulatory and accreditation standards, identify opportunities for improvement and implement interventions where necessary.</t>
  </si>
  <si>
    <t xml:space="preserve">Printed collaterals of the Standards
Corrective Action Template
Failed Letter Template
</t>
  </si>
  <si>
    <t xml:space="preserve">Analysis each quarter to ensure 100% of the network is surveyed annually. </t>
  </si>
  <si>
    <t>https://provider.amerigroup.com/georgia-provider/resources/pharmacy-information</t>
  </si>
  <si>
    <t>Clean Claim Processing Procedure - GA
Emergency Room Service Reimbursement - GA</t>
  </si>
  <si>
    <t>Provider Claim Payment Dispute Process</t>
  </si>
  <si>
    <t>2024 UM Program Description
RX PA 0351 Pharmacy Prior Authorization
GBD-UM-017 Pre-Certification of Requested Services - Core Process
GBD-HCM-004 Concurrent Review (Telephonic and On-Site) and On-site Review Protocol Process-Core Process
GBD-UM-017 Precertification of Requested Services - GA</t>
  </si>
  <si>
    <t xml:space="preserve">1.  Lack of Indication
2. Lack of Documentation
3. Step Therapy Required
4. Age Limit Restriction
5. Lack of Past Psychosocial Medicatl interventions
</t>
  </si>
  <si>
    <t>1. Lack of Psychosocial Medcial Interventions
2. Lack of Monitoring Side Effects
3. Age Limit Restriction
4. Step Therapy Required
5. Lack of Improvement</t>
  </si>
  <si>
    <t>1.88 Hours</t>
  </si>
  <si>
    <t>1.17 Hours</t>
  </si>
  <si>
    <t xml:space="preserve">Amerigroup develops standard reimbursement methodologies for Med/Surg at the enterprise level based on industry standard reimbursement methodologies for Med/Surg and Georgia Medicaid reimbursement methodologies. All reimbursement structures are governed by Amerigroup's PADU and reimbursement methodology policies. </t>
  </si>
  <si>
    <t xml:space="preserve">Amerigroup develops standard reimbursement methodologies for Mental Health/SUD at the enterprise level based on industry standard reimbursement methodologies for mental health/SUD and Georgia Medicaid reimbursement methodologies. All reimbursement structures are governed by Amerigroup's PADU and reimbursement methodology policies. </t>
  </si>
  <si>
    <t xml:space="preserve">Amerigroup PADU and Reimbursement methodology policies. </t>
  </si>
  <si>
    <t xml:space="preserve">The Company is compliant with the Mental Health Parity and Addiction Equity Act of 2008 (MHPAEA) its subsequent amendments and codifying regulations.  The Company is compliant with guidance issued under MHPAEA and the 21st Century Cures Act.  Requirements under these laws include but are not limited to: 
•	Complying with requirements pertaining to Quantitative Treatment Limitations; 
•	Complying with requirements pertaining to prescription drug benefits; 
•	Complying with requirements pertaining to Nonquantitative Treatment Limitations; 
•	Complying with requirements pertaining to annual and lifetime limits; 
•	Complying with disclosure requirements established under MHPAEA. </t>
  </si>
  <si>
    <t xml:space="preserve">N/A </t>
  </si>
  <si>
    <t xml:space="preserve">Amerigroup develops standard reimbursement methodologies for Med/Surg at the enterprise level based on industry standard reimbursement methodologies for Med/Sug  and Georgia Medicaid reimbursement methodologies. All reimbursement structures are governed by Amerigroup's PADU and reimbursement methodology policies. </t>
  </si>
  <si>
    <t xml:space="preserve">Amerigroup develops standard reimbursement methodologies for Med/Surg at the enterprise level based on industry standard reimbursement methodologies for Med/Sug  and Georgia Medicaid reimbursement methodologies. All reimbursement structures are governed by Amerigroup's PADU and reimbursement methodology policies.  </t>
  </si>
  <si>
    <t xml:space="preserve">Off-label drug use is considered medically necessary when all of the following conditions are met: 
1. The drug is approved by the FDA. AND 
2. The drug is being prescribed to treat a medical condition not listed in the product label and for which medical treatment is medically necessary. AND 
3. The prescribed drug use is supported in any one or more of the following:  
o American Hospital Formulary Service Drug Information® (AHFS® ); or 
o Thomson Reuters (Healthcare) Inc. DrugPoints® meeting each of the following: 
 Strength of Recommendation Class I or IIa; and 
 Strength of Evidence Category A or B; and 
 Efficacy Class I or IIa ;or
o National Comprehensive Cancer Network (NCCN) Drug &amp; Biologics Compendium ™ Category of Evidence and Consensus 1 or 2A; or 
o Two articles from major scientific or medical peer-reviewed journals (excluding case reports, letters, posters, and abstracts), or published studies having validated and uncontested data, which support the proposed use for the specific medical condition as safe and effective. 
 Examples of accepted journals include, but are not limited to, Journal of American Medical Association, New England Journal of Medicine, and Lancet. 
 Accepted study designs include, but are not limited to, randomized, double blind, placebo controlled clinical trials.
• If the off-label drug use is determined to be medically necessary, its use shall also be determined to be "non-investigational" for the purposes of benefit determination.
</t>
  </si>
  <si>
    <t xml:space="preserve">Providers are instructed to notify the GBD Outpatient Precert (OPC), the National Customer Care (NCC) Department, Post Service Clinical Claims Review (PSCCR), or Dedicated Service Unit (DSU).
a)	Within one business day (Monday – Friday, not including weekends or weekdays that fall on a federal holiday) of an urgent/emergent inpatient admission for admission review. Elective admissions must be pre-certified a minimum of seventy-two (72) hours prior to the scheduled admission. Failure to comply with notification rules will result in an administrative denial. DRG facilities who fail to notify within the designated time frames will receive an administrative denial for the entire stay.
b)	The member appears on the health plan/regional census report and/or facility-specific census and is reviewed by the Utilization Management (UM) clinician assigned to that facility.
i)	If the UM clinician is notified of the urgent/emergent inpatient admission after the member is discharged, the health plan/region may perform a post-service (retrospective) review on the medical record (initiated by the health plan/region). A decision to approve the admission is based on company-approved medical necessity criteria and discussion with the health plan/regional Medical Director (or appropriately licensed practitioner). Please refer to the Medicaid Non-Notification Grid (NNG) and Processing Instructions.
If the GBD Outpatient Precert (OPC), the National Customer Care (NCC) Department, PSCCR, or Dedicated Service Unit (DSU)
ii)	does not receive timely notification of the urgent/emergent admission as outlined in 1) a) and the member is still inpatient at the time of notification, the health plan/region begins their review for medical necessity from the point of notification forward and notifies the provider that the timely filing denial, for the days prior to notification, may be appealed through the appropriate medical necessity or provider payment dispute appeal process.
(1)	The health plan/region may administratively deny coverage for post-stabilization care services as a result of the facility non-notification in accordance with its notification policies and applicable law. If the post-stabilization care services are administratively denied as a result of non-notification, the denial letter includes language explaining if the ordering/admitting physician believes the member was not stable at the time services were rendered/admitted, the ordering/admitting physician or facility acting on his/her behalf may submit medical records for review, and the decision will be reconsidered.
c)	Retrospective review decisions are completed within thirty (30) calendar days of receipt of request. 
i)	If the review does not meet the designated medical criteria guidelines and it is determined by the health plan/regional Medical Director (or appropriately licensed practitioner) that coverage of the service will not be authorized, the appropriate denial of coverage letter is issued to the requesting provider and the member (if required by applicable law) with appeal information included.
If the inpatient stay was an elective admission, and the GBD Outpatient Precert (OPC), the National Customer Care (NCC) Department, PSCCR, or Dedicated Service Unit (DSU)
d)	is not notified until after the member has been discharged/received the care, the provider is advised that precertification must occur prior to the procedure being completed and the health plan/region is unable to review. 
i)	The appropriate administrative denial for lack of notification letter is issued to the requesting provider with the payment dispute information included as part of the claims review process.   </t>
  </si>
  <si>
    <t xml:space="preserve">If the outpatient procedure requires notification only (no medical necessity review), the GBD Outpatient Precert (OPC), the National Customer Care (NCC) Department, PSCCR, or Dedicated Service Unit (DSU)
a)	enters the notification into the medical management system. 
b)	If the provider contacts the health plan/region after non-emergent care has been rendered to the member and pre-certification was required, the following applies:
i)	The provider is advised that precertification must occur prior to the procedure being completed and the health plan is unable to review. 
(1)	The appropriate administrative denial letter for lack of notification is issued to the requesting provider with the payment dispute information included as part of the claims review process.  
c)	If the provider contacts the health plan/region after the care has been rendered and the procedure was emergent (emergency services), the provider is advised that no pre-certification is required for emergency services, and that he/she should submit the claim for payment. </t>
  </si>
  <si>
    <t xml:space="preserve">GBD UM-020 Retrospective Review 
2024 UM Program Description
RX UM 0301 Drug Use Evaluation
</t>
  </si>
  <si>
    <t>GBD-HCM-004 Concurrent Review (Telephonic and On-Site) and On-site Review Protocol Process-Core Process
2023 UM Program Description
RX UM 0301 Drug Use Evaluation</t>
  </si>
  <si>
    <t xml:space="preserve">GBD-UM-017 Pre-Certification of Requested Services - Core Process
2024 UM Program Description 
RX PA 0351 Pharmacy Prior Authorization </t>
  </si>
  <si>
    <t>RX PA 0351 Pharmacy Prior Authorization
RX PA 0353 Step Therapy</t>
  </si>
  <si>
    <t>RX BEN 0005 Health Plan Pharmacy Benefits
RX PA 0351 Pharmacy Prior Authorization</t>
  </si>
  <si>
    <t>GBD-UM-015 Over Under-Utilization of Services
RX BEN 0005 Health Plan Pharmacy Benefits</t>
  </si>
  <si>
    <t>*ADHD/ANTI-NARCOLEPSY/ANTI-OBESITY/ANOREXIANTS*</t>
  </si>
  <si>
    <t>*ALTERNATIVE MEDICINES*</t>
  </si>
  <si>
    <t>*AMEBICIDES*</t>
  </si>
  <si>
    <t>*AMINOGLYCOSIDES*</t>
  </si>
  <si>
    <t>*ANALGESICS - ANTI-INFLAMMATORY*</t>
  </si>
  <si>
    <t>*ANALGESICS - NonNarcotic*</t>
  </si>
  <si>
    <t>*ANALGESICS - OPIOID*</t>
  </si>
  <si>
    <t>*ANDROGENS-ANABOLIC*</t>
  </si>
  <si>
    <t>*ANORECTAL AND RELATED PRODUCTS*</t>
  </si>
  <si>
    <t>*ANTACIDS*</t>
  </si>
  <si>
    <t>*ANTHELMINTICS*</t>
  </si>
  <si>
    <t>*ANTI-INFECTIVE AGENTS - MISC.*</t>
  </si>
  <si>
    <t>*ANTIANGINAL AGENTS*</t>
  </si>
  <si>
    <t>*ANTIARRHYTHMICS*</t>
  </si>
  <si>
    <t>*ANTIASTHMATIC AND BRONCHODILATOR AGENTS*</t>
  </si>
  <si>
    <t>*ANTICOAGULANTS*</t>
  </si>
  <si>
    <t>*ANTICONVULSANTS*</t>
  </si>
  <si>
    <t>*ANTIDIABETICS*</t>
  </si>
  <si>
    <t>*ANTIDIARRHEAL/PROBIOTIC AGENTS*</t>
  </si>
  <si>
    <t>*ANTIDOTES AND SPECIFIC ANTAGONISTS*</t>
  </si>
  <si>
    <t>*ANTIEMETICS*</t>
  </si>
  <si>
    <t>*ANTIFUNGALS*</t>
  </si>
  <si>
    <t>*ANTIHISTAMINES*</t>
  </si>
  <si>
    <t>*ANTIHYPERLIPIDEMICS*</t>
  </si>
  <si>
    <t>*ANTIHYPERTENSIVES*</t>
  </si>
  <si>
    <t>*ANTIMALARIALS*</t>
  </si>
  <si>
    <t>*ANTIMYASTHENIC/CHOLINERGIC AGENTS*</t>
  </si>
  <si>
    <t>*ANTIMYCOBACTERIAL AGENTS*</t>
  </si>
  <si>
    <t>*ANTINEOPLASTICS AND ADJUNCTIVE THERAPIES*</t>
  </si>
  <si>
    <t>*ANTIPARKINSON AND RELATED THERAPY AGENTS*</t>
  </si>
  <si>
    <t>*ANTISEPTICS &amp; DISINFECTANTS*</t>
  </si>
  <si>
    <t>*ANTIVIRALS*</t>
  </si>
  <si>
    <t>*BETA BLOCKERS*</t>
  </si>
  <si>
    <t>*CALCIUM CHANNEL BLOCKERS*</t>
  </si>
  <si>
    <t>*CARDIOTONICS*</t>
  </si>
  <si>
    <t>*CARDIOVASCULAR AGENTS - MISC.*</t>
  </si>
  <si>
    <t>*CEPHALOSPORINS*</t>
  </si>
  <si>
    <t>*CHEMICALS*</t>
  </si>
  <si>
    <t>*CONTRACEPTIVES*</t>
  </si>
  <si>
    <t>*CORTICOSTEROIDS*</t>
  </si>
  <si>
    <t>*COUGH/COLD/ALLERGY*</t>
  </si>
  <si>
    <t>*DERMATOLOGICALS*</t>
  </si>
  <si>
    <t>*DIAGNOSTIC PRODUCTS*</t>
  </si>
  <si>
    <t>*DIETARY PRODUCTS/DIETARY MANAGEMENT PRODUCTS*</t>
  </si>
  <si>
    <t>*DIGESTIVE AIDS*</t>
  </si>
  <si>
    <t>*DIURETICS*</t>
  </si>
  <si>
    <t>*ENDOCRINE AND METABOLIC AGENTS - MISC.*</t>
  </si>
  <si>
    <t>*ESTROGENS*</t>
  </si>
  <si>
    <t>*FLUOROQUINOLONES*</t>
  </si>
  <si>
    <t>*GASTROINTESTINAL AGENTS - MISC.*</t>
  </si>
  <si>
    <t>*GENITOURINARY AGENTS - MISCELLANEOUS*</t>
  </si>
  <si>
    <t>*GOUT AGENTS*</t>
  </si>
  <si>
    <t>*HEMATOLOGICAL AGENTS - MISC.*</t>
  </si>
  <si>
    <t>*HEMATOPOIETIC AGENTS*</t>
  </si>
  <si>
    <t>*HEMOSTATICS*</t>
  </si>
  <si>
    <t>*HYPNOTICS/SEDATIVES/SLEEP DISORDER AGENTS*</t>
  </si>
  <si>
    <t>*LAXATIVES*</t>
  </si>
  <si>
    <t>*LOCAL ANESTHETICS-Parenteral*</t>
  </si>
  <si>
    <t>*MACROLIDES*</t>
  </si>
  <si>
    <t>*MEDICAL DEVICES AND SUPPLIES*</t>
  </si>
  <si>
    <t>*MIGRAINE PRODUCTS*</t>
  </si>
  <si>
    <t>*MINERALS &amp; ELECTROLYTES*</t>
  </si>
  <si>
    <t>*MISCELLANEOUS THERAPEUTIC CLASSES*</t>
  </si>
  <si>
    <t>*MOUTH/THROAT/DENTAL AGENTS*</t>
  </si>
  <si>
    <t>*MULTIVITAMINS*</t>
  </si>
  <si>
    <t>*MUSCULOSKELETAL THERAPY AGENTS*</t>
  </si>
  <si>
    <t>*NASAL AGENTS - SYSTEMIC AND TOPICAL*</t>
  </si>
  <si>
    <t>*NEUROMUSCULAR AGENTS*</t>
  </si>
  <si>
    <t>*NUTRIENTS*</t>
  </si>
  <si>
    <t>*OPHTHALMIC AGENTS*</t>
  </si>
  <si>
    <t>*OTIC AGENTS*</t>
  </si>
  <si>
    <t>*OXYTOCICS*</t>
  </si>
  <si>
    <t>*PASSIVE IMMUNIZING AND TREATMENT AGENTS*</t>
  </si>
  <si>
    <t>*PENICILLINS*</t>
  </si>
  <si>
    <t>*PHARMACEUTICAL ADJUVANTS*</t>
  </si>
  <si>
    <t>*PROGESTINS*</t>
  </si>
  <si>
    <t>*PSYCHOTHERAPEUTIC AND NEUROLOGICAL AGENTS - MISC.*</t>
  </si>
  <si>
    <t>*RESPIRATORY AGENTS - MISC.*</t>
  </si>
  <si>
    <t>*TETRACYCLINES*</t>
  </si>
  <si>
    <t>*THYROID AGENTS*</t>
  </si>
  <si>
    <t>*TOXOIDS*</t>
  </si>
  <si>
    <t>*ULCER DRUGS/ANTISPASMODICS/ANTICHOLINERGICS*</t>
  </si>
  <si>
    <t>*URINARY ANTISPASMODICS*</t>
  </si>
  <si>
    <t>*VACCINES*</t>
  </si>
  <si>
    <t>*VAGINAL AND RELATED PRODUCTS*</t>
  </si>
  <si>
    <t>*VASOPRESSORS*</t>
  </si>
  <si>
    <t>*VITAMINS*</t>
  </si>
  <si>
    <t>COPAYMENT: $0.50</t>
  </si>
  <si>
    <t>COPAYMENT: $1.00</t>
  </si>
  <si>
    <t>COPAYMENT: $2.00</t>
  </si>
  <si>
    <t>COPAYMENT: $3.00</t>
  </si>
  <si>
    <t>ADHD</t>
  </si>
  <si>
    <t>$0.00</t>
  </si>
  <si>
    <t>Antidepressants</t>
  </si>
  <si>
    <t>Anxiolytics</t>
  </si>
  <si>
    <t>Atypical Antipsychotics</t>
  </si>
  <si>
    <t>OUD</t>
  </si>
  <si>
    <t>Diagnostic Services</t>
  </si>
  <si>
    <t>Home Health services</t>
  </si>
  <si>
    <t>RHC</t>
  </si>
  <si>
    <t>Therapy Services</t>
  </si>
  <si>
    <t>FQHC</t>
  </si>
  <si>
    <t>FQHC/RHC</t>
  </si>
  <si>
    <t>Ambulatory Surgical Centers</t>
  </si>
  <si>
    <t>Counseling Services</t>
  </si>
  <si>
    <t>Crisis</t>
  </si>
  <si>
    <t>Intensive Outpatient Services</t>
  </si>
  <si>
    <t>Rehabilitative Services</t>
  </si>
  <si>
    <t>Methadone Maintenance</t>
  </si>
  <si>
    <t>Outpatient Services</t>
  </si>
  <si>
    <t>Inpatient Hospital Services</t>
  </si>
  <si>
    <t>Nursing Facility Services</t>
  </si>
  <si>
    <t>COPAYMENT: $12.50</t>
  </si>
  <si>
    <t>1528-Not medically necessary
327-Late notification of admit
193-Appeal Upheld
96-Reconsideration Upheld
39-Failure to preauth</t>
  </si>
  <si>
    <t>59-Not medically necessary
13-Late notification of admit
11-Appeal Upheld
3-Reconsideration Upheld
1-Failure to preauth</t>
  </si>
  <si>
    <t>1127-Non-covered service / benefit
819-Not medically necessary
444-Pharmacy denial
65-Appeal Upheld
4-Late notification of admit</t>
  </si>
  <si>
    <t>475-Non-covered service / benefit
346-Not medically necessary
92-Pharmacy denial
36-Appeal Upheld
3-Late notification of admit</t>
  </si>
  <si>
    <t xml:space="preserve">Face to Face
Virtual 
Telephonic
Town Halls
Printed Collaterals </t>
  </si>
  <si>
    <t>4 annually</t>
  </si>
  <si>
    <t xml:space="preserve">Routine email and mail reminders
Periodic Provider Newsletter articles on Access &amp; Availability requirements. 
Providers who do not meet standards receive a phone education on the standards. 
Providers who fail to meet 2 consecutive quarters are placed on corrective action and receive an onsite education and continued monitoring. 
</t>
  </si>
  <si>
    <t>Provider Manual
Provider Quick Reference Guide</t>
  </si>
  <si>
    <t>Provider Manual
Provider Quick Reference Guide
Provider BH Addendum</t>
  </si>
  <si>
    <t>yes</t>
  </si>
  <si>
    <t>Christine M. Bailey</t>
  </si>
  <si>
    <t>Christine M Bailey, MS LPC</t>
  </si>
  <si>
    <t>Manager Behavioral Health Services</t>
  </si>
  <si>
    <t>*ALLERGENIC EXTRACTS/BIOLOGICALS MISC*</t>
  </si>
  <si>
    <t>-</t>
  </si>
  <si>
    <t>&lt; $10.01</t>
  </si>
  <si>
    <t>$10.01-$25.00</t>
  </si>
  <si>
    <t>$25.01-$50.00</t>
  </si>
  <si>
    <t>&gt; $50.01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</si>
</sst>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18">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16" fillId="2" borderId="44"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0" borderId="0" xfId="0" applyFont="1" applyAlignment="1">
      <alignment wrapText="1"/>
    </xf>
    <xf numFmtId="0" fontId="1" fillId="0" borderId="0" xfId="0" applyFont="1" applyAlignment="1">
      <alignment horizontal="left" vertical="top"/>
    </xf>
    <xf numFmtId="0" fontId="1" fillId="0" borderId="67" xfId="0" applyFont="1" applyBorder="1" applyAlignment="1" applyProtection="1">
      <alignment horizontal="left" vertical="top" wrapText="1"/>
      <protection hidden="1"/>
    </xf>
    <xf numFmtId="0" fontId="1" fillId="0" borderId="68"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0" xfId="0" applyFont="1" applyBorder="1" applyAlignment="1" applyProtection="1">
      <alignment horizontal="left" vertical="top" wrapText="1"/>
      <protection hidden="1"/>
    </xf>
    <xf numFmtId="0" fontId="16" fillId="2" borderId="70" xfId="0" applyFont="1" applyFill="1" applyBorder="1" applyAlignment="1" applyProtection="1">
      <alignment horizontal="left" vertical="top" wrapText="1"/>
      <protection locked="0"/>
    </xf>
    <xf numFmtId="0" fontId="16" fillId="10" borderId="69" xfId="0" applyFont="1" applyFill="1" applyBorder="1" applyAlignment="1" applyProtection="1">
      <alignment horizontal="left" vertical="top" wrapText="1"/>
      <protection locked="0"/>
    </xf>
    <xf numFmtId="0" fontId="16" fillId="10" borderId="70" xfId="0" applyFont="1" applyFill="1" applyBorder="1" applyAlignment="1" applyProtection="1">
      <alignment horizontal="left" vertical="top" wrapText="1"/>
      <protection locked="0"/>
    </xf>
    <xf numFmtId="0" fontId="16" fillId="2" borderId="71"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2" borderId="64"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2" borderId="54"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10" fontId="16" fillId="10" borderId="69" xfId="0" applyNumberFormat="1" applyFont="1" applyFill="1" applyBorder="1" applyAlignment="1" applyProtection="1">
      <alignment horizontal="left" vertical="top" wrapText="1"/>
      <protection locked="0"/>
    </xf>
    <xf numFmtId="10" fontId="16" fillId="10" borderId="70" xfId="0" applyNumberFormat="1"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2" borderId="75" xfId="0" applyFont="1" applyFill="1" applyBorder="1" applyAlignment="1" applyProtection="1">
      <alignment horizontal="left" vertical="top" wrapText="1"/>
      <protection locked="0"/>
    </xf>
    <xf numFmtId="0" fontId="16" fillId="2" borderId="62" xfId="0" applyFont="1" applyFill="1" applyBorder="1" applyAlignment="1" applyProtection="1">
      <alignment horizontal="left" vertical="top" wrapText="1"/>
      <protection locked="0"/>
    </xf>
    <xf numFmtId="0" fontId="16" fillId="2" borderId="76" xfId="0" applyFont="1" applyFill="1" applyBorder="1" applyAlignment="1" applyProtection="1">
      <alignment horizontal="left" vertical="top" wrapText="1"/>
      <protection locked="0"/>
    </xf>
    <xf numFmtId="0" fontId="16" fillId="2" borderId="77"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16" fillId="2" borderId="78" xfId="0" applyFont="1" applyFill="1" applyBorder="1" applyAlignment="1" applyProtection="1">
      <alignment horizontal="left" vertical="top" wrapText="1"/>
      <protection locked="0"/>
    </xf>
    <xf numFmtId="0" fontId="16" fillId="2" borderId="69" xfId="0" applyFont="1"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64"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64"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5"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5" xfId="0" applyBorder="1" applyAlignment="1" applyProtection="1">
      <alignment horizontal="left" vertical="top" wrapText="1"/>
      <protection hidden="1"/>
    </xf>
    <xf numFmtId="0" fontId="0" fillId="0" borderId="66"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69"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84</xdr:row>
      <xdr:rowOff>38100</xdr:rowOff>
    </xdr:from>
    <xdr:to>
      <xdr:col>3</xdr:col>
      <xdr:colOff>91440</xdr:colOff>
      <xdr:row>86</xdr:row>
      <xdr:rowOff>57150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659350"/>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5000625</xdr:colOff>
      <xdr:row>84</xdr:row>
      <xdr:rowOff>19050</xdr:rowOff>
    </xdr:from>
    <xdr:to>
      <xdr:col>3</xdr:col>
      <xdr:colOff>6589798</xdr:colOff>
      <xdr:row>87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8450" y="176403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83"/>
  <sheetViews>
    <sheetView showGridLines="0" tabSelected="1" zoomScaleNormal="100" workbookViewId="0">
      <pane ySplit="9" topLeftCell="A10" activePane="bottomLeft" state="frozen"/>
      <selection pane="bottomLeft" activeCell="A2" sqref="A2"/>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475</v>
      </c>
      <c r="D1" s="41"/>
    </row>
    <row r="2" spans="1:5" ht="26.25" x14ac:dyDescent="0.4">
      <c r="A2" s="3" t="s">
        <v>16</v>
      </c>
    </row>
    <row r="4" spans="1:5" x14ac:dyDescent="0.25">
      <c r="A4" s="1" t="s">
        <v>0</v>
      </c>
      <c r="D4" s="39" t="s">
        <v>507</v>
      </c>
    </row>
    <row r="5" spans="1:5" x14ac:dyDescent="0.25">
      <c r="A5" s="1" t="s">
        <v>503</v>
      </c>
      <c r="D5" s="39" t="s">
        <v>505</v>
      </c>
    </row>
    <row r="6" spans="1:5" x14ac:dyDescent="0.25">
      <c r="A6" s="1" t="s">
        <v>17</v>
      </c>
      <c r="D6" s="39" t="s">
        <v>637</v>
      </c>
    </row>
    <row r="7" spans="1:5" x14ac:dyDescent="0.25">
      <c r="A7" s="1" t="s">
        <v>18</v>
      </c>
      <c r="D7" s="39" t="s">
        <v>826</v>
      </c>
    </row>
    <row r="8" spans="1:5" x14ac:dyDescent="0.25">
      <c r="A8" s="1" t="s">
        <v>1</v>
      </c>
      <c r="D8" s="40">
        <v>45596</v>
      </c>
      <c r="E8" s="36"/>
    </row>
    <row r="10" spans="1:5" x14ac:dyDescent="0.25">
      <c r="A10" s="4" t="s">
        <v>412</v>
      </c>
    </row>
    <row r="11" spans="1:5" x14ac:dyDescent="0.25">
      <c r="A11" s="4"/>
    </row>
    <row r="12" spans="1:5" ht="15" customHeight="1" x14ac:dyDescent="0.25">
      <c r="A12" s="382" t="s">
        <v>478</v>
      </c>
      <c r="B12" s="382"/>
      <c r="C12" s="382"/>
      <c r="D12" s="382"/>
    </row>
    <row r="13" spans="1:5" x14ac:dyDescent="0.25">
      <c r="A13" s="382"/>
      <c r="B13" s="382"/>
      <c r="C13" s="382"/>
      <c r="D13" s="382"/>
    </row>
    <row r="14" spans="1:5" x14ac:dyDescent="0.25">
      <c r="A14" s="382"/>
      <c r="B14" s="382"/>
      <c r="C14" s="382"/>
      <c r="D14" s="382"/>
    </row>
    <row r="15" spans="1:5" x14ac:dyDescent="0.25">
      <c r="A15" s="382"/>
      <c r="B15" s="382"/>
      <c r="C15" s="382"/>
      <c r="D15" s="382"/>
    </row>
    <row r="16" spans="1:5" x14ac:dyDescent="0.25">
      <c r="A16" s="382"/>
      <c r="B16" s="382"/>
      <c r="C16" s="382"/>
      <c r="D16" s="382"/>
    </row>
    <row r="17" spans="1:4" x14ac:dyDescent="0.25">
      <c r="A17" s="4"/>
    </row>
    <row r="18" spans="1:4" ht="15" customHeight="1" x14ac:dyDescent="0.25">
      <c r="A18" s="382" t="s">
        <v>649</v>
      </c>
      <c r="B18" s="382"/>
      <c r="C18" s="382"/>
      <c r="D18" s="382"/>
    </row>
    <row r="19" spans="1:4" x14ac:dyDescent="0.25">
      <c r="A19" s="382"/>
      <c r="B19" s="382"/>
      <c r="C19" s="382"/>
      <c r="D19" s="382"/>
    </row>
    <row r="20" spans="1:4" x14ac:dyDescent="0.25">
      <c r="A20" s="382"/>
      <c r="B20" s="382"/>
      <c r="C20" s="382"/>
      <c r="D20" s="382"/>
    </row>
    <row r="21" spans="1:4" x14ac:dyDescent="0.25">
      <c r="A21" s="382"/>
      <c r="B21" s="382"/>
      <c r="C21" s="382"/>
      <c r="D21" s="382"/>
    </row>
    <row r="22" spans="1:4" ht="29.25" customHeight="1" x14ac:dyDescent="0.25">
      <c r="A22" s="382"/>
      <c r="B22" s="382"/>
      <c r="C22" s="382"/>
      <c r="D22" s="382"/>
    </row>
    <row r="23" spans="1:4" x14ac:dyDescent="0.25">
      <c r="A23" s="13"/>
    </row>
    <row r="24" spans="1:4" ht="15" customHeight="1" x14ac:dyDescent="0.25">
      <c r="A24" s="388" t="s">
        <v>597</v>
      </c>
      <c r="B24" s="388"/>
      <c r="C24" s="388"/>
      <c r="D24" s="388"/>
    </row>
    <row r="25" spans="1:4" x14ac:dyDescent="0.25">
      <c r="A25" s="388"/>
      <c r="B25" s="388"/>
      <c r="C25" s="388"/>
      <c r="D25" s="388"/>
    </row>
    <row r="26" spans="1:4" x14ac:dyDescent="0.25">
      <c r="A26" s="388"/>
      <c r="B26" s="388"/>
      <c r="C26" s="388"/>
      <c r="D26" s="388"/>
    </row>
    <row r="27" spans="1:4" x14ac:dyDescent="0.25">
      <c r="A27" s="13"/>
    </row>
    <row r="28" spans="1:4" ht="15" customHeight="1" x14ac:dyDescent="0.25">
      <c r="A28" s="387" t="s">
        <v>636</v>
      </c>
      <c r="B28" s="387"/>
      <c r="C28" s="387"/>
      <c r="D28" s="387"/>
    </row>
    <row r="29" spans="1:4" ht="15" customHeight="1" x14ac:dyDescent="0.25">
      <c r="A29" s="387"/>
      <c r="B29" s="387"/>
      <c r="C29" s="387"/>
      <c r="D29" s="387"/>
    </row>
    <row r="30" spans="1:4" ht="15" customHeight="1" x14ac:dyDescent="0.25">
      <c r="A30" s="387"/>
      <c r="B30" s="387"/>
      <c r="C30" s="387"/>
      <c r="D30" s="387"/>
    </row>
    <row r="31" spans="1:4" ht="15" customHeight="1" x14ac:dyDescent="0.25">
      <c r="A31" s="387"/>
      <c r="B31" s="387"/>
      <c r="C31" s="387"/>
      <c r="D31" s="387"/>
    </row>
    <row r="32" spans="1:4" x14ac:dyDescent="0.25">
      <c r="A32" s="387"/>
      <c r="B32" s="387"/>
      <c r="C32" s="387"/>
      <c r="D32" s="387"/>
    </row>
    <row r="33" spans="1:4" ht="62.25" customHeight="1" x14ac:dyDescent="0.25">
      <c r="A33" s="387"/>
      <c r="B33" s="387"/>
      <c r="C33" s="387"/>
      <c r="D33" s="387"/>
    </row>
    <row r="35" spans="1:4" x14ac:dyDescent="0.25">
      <c r="A35" t="s">
        <v>410</v>
      </c>
    </row>
    <row r="37" spans="1:4" x14ac:dyDescent="0.25">
      <c r="B37" s="24" t="s">
        <v>408</v>
      </c>
      <c r="C37" s="24"/>
    </row>
    <row r="38" spans="1:4" x14ac:dyDescent="0.25">
      <c r="B38" s="24" t="s">
        <v>409</v>
      </c>
      <c r="C38" s="24"/>
    </row>
    <row r="39" spans="1:4" x14ac:dyDescent="0.25">
      <c r="B39" s="24"/>
      <c r="C39" s="24" t="s">
        <v>411</v>
      </c>
    </row>
    <row r="40" spans="1:4" x14ac:dyDescent="0.25">
      <c r="B40" s="24"/>
      <c r="C40" s="24" t="s">
        <v>444</v>
      </c>
    </row>
    <row r="41" spans="1:4" x14ac:dyDescent="0.25">
      <c r="B41" s="24"/>
      <c r="C41" s="24" t="s">
        <v>518</v>
      </c>
    </row>
    <row r="42" spans="1:4" x14ac:dyDescent="0.25">
      <c r="B42" s="31"/>
      <c r="C42" s="31"/>
    </row>
    <row r="43" spans="1:4" ht="15" customHeight="1" x14ac:dyDescent="0.25">
      <c r="A43" s="383" t="s">
        <v>519</v>
      </c>
      <c r="B43" s="383"/>
      <c r="C43" s="383"/>
      <c r="D43" s="383"/>
    </row>
    <row r="44" spans="1:4" x14ac:dyDescent="0.25">
      <c r="A44" s="383"/>
      <c r="B44" s="383"/>
      <c r="C44" s="383"/>
      <c r="D44" s="383"/>
    </row>
    <row r="45" spans="1:4" x14ac:dyDescent="0.25">
      <c r="A45" s="383"/>
      <c r="B45" s="383"/>
      <c r="C45" s="383"/>
      <c r="D45" s="383"/>
    </row>
    <row r="46" spans="1:4" x14ac:dyDescent="0.25">
      <c r="A46" s="340"/>
      <c r="B46" s="340"/>
      <c r="C46" s="340"/>
      <c r="D46" s="340"/>
    </row>
    <row r="47" spans="1:4" x14ac:dyDescent="0.25">
      <c r="A47" s="23"/>
      <c r="B47" s="24" t="s">
        <v>111</v>
      </c>
      <c r="C47" s="24"/>
      <c r="D47" s="23"/>
    </row>
    <row r="48" spans="1:4" x14ac:dyDescent="0.25">
      <c r="A48" s="23"/>
      <c r="B48" s="24" t="s">
        <v>112</v>
      </c>
      <c r="C48" s="24"/>
      <c r="D48" s="23"/>
    </row>
    <row r="49" spans="1:4" x14ac:dyDescent="0.25">
      <c r="A49" s="23"/>
      <c r="B49" s="24" t="s">
        <v>113</v>
      </c>
      <c r="C49" s="24"/>
      <c r="D49" s="23"/>
    </row>
    <row r="50" spans="1:4" x14ac:dyDescent="0.25">
      <c r="A50" s="23"/>
      <c r="B50" s="23"/>
      <c r="C50" s="23"/>
      <c r="D50" s="23"/>
    </row>
    <row r="51" spans="1:4" x14ac:dyDescent="0.25">
      <c r="A51" t="s">
        <v>476</v>
      </c>
    </row>
    <row r="53" spans="1:4" ht="15" customHeight="1" x14ac:dyDescent="0.25">
      <c r="B53" s="14" t="s">
        <v>114</v>
      </c>
      <c r="C53" s="14"/>
      <c r="D53" s="384" t="s">
        <v>212</v>
      </c>
    </row>
    <row r="54" spans="1:4" x14ac:dyDescent="0.25">
      <c r="B54" s="15" t="s">
        <v>19</v>
      </c>
      <c r="C54" s="15"/>
      <c r="D54" s="385"/>
    </row>
    <row r="55" spans="1:4" x14ac:dyDescent="0.25">
      <c r="B55" s="16" t="s">
        <v>51</v>
      </c>
      <c r="C55" s="16"/>
      <c r="D55" s="386"/>
    </row>
    <row r="56" spans="1:4" ht="15" customHeight="1" x14ac:dyDescent="0.25">
      <c r="B56" s="17" t="s">
        <v>115</v>
      </c>
      <c r="C56" s="17"/>
      <c r="D56" s="384" t="s">
        <v>477</v>
      </c>
    </row>
    <row r="57" spans="1:4" x14ac:dyDescent="0.25">
      <c r="B57" s="18" t="s">
        <v>116</v>
      </c>
      <c r="C57" s="18"/>
      <c r="D57" s="385"/>
    </row>
    <row r="58" spans="1:4" x14ac:dyDescent="0.25">
      <c r="B58" s="18" t="s">
        <v>117</v>
      </c>
      <c r="C58" s="18"/>
      <c r="D58" s="385"/>
    </row>
    <row r="59" spans="1:4" x14ac:dyDescent="0.25">
      <c r="B59" s="18" t="s">
        <v>118</v>
      </c>
      <c r="C59" s="18"/>
      <c r="D59" s="385"/>
    </row>
    <row r="60" spans="1:4" ht="15" customHeight="1" x14ac:dyDescent="0.25">
      <c r="B60" s="389" t="s">
        <v>598</v>
      </c>
      <c r="C60" s="390"/>
      <c r="D60" s="386"/>
    </row>
    <row r="61" spans="1:4" x14ac:dyDescent="0.25">
      <c r="B61" s="19" t="s">
        <v>119</v>
      </c>
      <c r="C61" s="19"/>
      <c r="D61" s="384" t="s">
        <v>599</v>
      </c>
    </row>
    <row r="62" spans="1:4" x14ac:dyDescent="0.25">
      <c r="B62" s="20" t="s">
        <v>326</v>
      </c>
      <c r="C62" s="20"/>
      <c r="D62" s="385"/>
    </row>
    <row r="63" spans="1:4" x14ac:dyDescent="0.25">
      <c r="B63" s="391" t="s">
        <v>517</v>
      </c>
      <c r="C63" s="392"/>
      <c r="D63" s="385"/>
    </row>
    <row r="64" spans="1:4" x14ac:dyDescent="0.25">
      <c r="B64" s="20" t="s">
        <v>516</v>
      </c>
      <c r="C64" s="20"/>
      <c r="D64" s="385"/>
    </row>
    <row r="65" spans="1:4" x14ac:dyDescent="0.25">
      <c r="B65" s="20" t="s">
        <v>327</v>
      </c>
      <c r="C65" s="20"/>
      <c r="D65" s="385"/>
    </row>
    <row r="66" spans="1:4" x14ac:dyDescent="0.25">
      <c r="B66" s="20" t="s">
        <v>328</v>
      </c>
      <c r="C66" s="20"/>
      <c r="D66" s="385"/>
    </row>
    <row r="67" spans="1:4" x14ac:dyDescent="0.25">
      <c r="B67" s="20" t="s">
        <v>329</v>
      </c>
      <c r="C67" s="20"/>
      <c r="D67" s="385"/>
    </row>
    <row r="68" spans="1:4" x14ac:dyDescent="0.25">
      <c r="B68" s="20" t="s">
        <v>330</v>
      </c>
      <c r="C68" s="20"/>
      <c r="D68" s="385"/>
    </row>
    <row r="69" spans="1:4" x14ac:dyDescent="0.25">
      <c r="B69" s="20" t="s">
        <v>331</v>
      </c>
      <c r="C69" s="20"/>
      <c r="D69" s="385"/>
    </row>
    <row r="70" spans="1:4" x14ac:dyDescent="0.25">
      <c r="B70" s="20" t="s">
        <v>332</v>
      </c>
      <c r="C70" s="20"/>
      <c r="D70" s="385"/>
    </row>
    <row r="71" spans="1:4" x14ac:dyDescent="0.25">
      <c r="B71" s="32" t="s">
        <v>333</v>
      </c>
      <c r="C71" s="20"/>
      <c r="D71" s="385"/>
    </row>
    <row r="72" spans="1:4" x14ac:dyDescent="0.25">
      <c r="B72" s="32" t="s">
        <v>600</v>
      </c>
      <c r="C72" s="20"/>
      <c r="D72" s="385"/>
    </row>
    <row r="73" spans="1:4" ht="44.25" customHeight="1" x14ac:dyDescent="0.25">
      <c r="B73" s="393" t="s">
        <v>655</v>
      </c>
      <c r="C73" s="394"/>
      <c r="D73" s="386"/>
    </row>
    <row r="74" spans="1:4" x14ac:dyDescent="0.25">
      <c r="B74" s="21" t="s">
        <v>120</v>
      </c>
      <c r="C74" s="21"/>
      <c r="D74" s="22" t="s">
        <v>125</v>
      </c>
    </row>
    <row r="76" spans="1:4" x14ac:dyDescent="0.25">
      <c r="A76" s="4" t="s">
        <v>92</v>
      </c>
    </row>
    <row r="77" spans="1:4" x14ac:dyDescent="0.25">
      <c r="A77" t="s">
        <v>94</v>
      </c>
    </row>
    <row r="78" spans="1:4" ht="15" customHeight="1" x14ac:dyDescent="0.25">
      <c r="A78" t="s">
        <v>93</v>
      </c>
    </row>
    <row r="79" spans="1:4" x14ac:dyDescent="0.25">
      <c r="A79" t="s">
        <v>96</v>
      </c>
    </row>
    <row r="80" spans="1:4" x14ac:dyDescent="0.25">
      <c r="A80" t="s">
        <v>101</v>
      </c>
    </row>
    <row r="81" spans="1:4" x14ac:dyDescent="0.25">
      <c r="A81" s="381" t="s">
        <v>95</v>
      </c>
      <c r="B81" s="381"/>
      <c r="C81" s="381"/>
      <c r="D81" s="381"/>
    </row>
    <row r="82" spans="1:4" x14ac:dyDescent="0.25">
      <c r="A82" s="381"/>
      <c r="B82" s="381"/>
      <c r="C82" s="381"/>
      <c r="D82" s="381"/>
    </row>
    <row r="83" spans="1:4" x14ac:dyDescent="0.25">
      <c r="A83" s="381"/>
      <c r="B83" s="381"/>
      <c r="C83" s="381"/>
      <c r="D83" s="381"/>
    </row>
  </sheetData>
  <sheetProtection algorithmName="SHA-512" hashValue="N/e99PsxK+zgoeuEDpC6YCYgAru3SxNMqUV7pe0afEercqRM7wCWMA0/IZ3jsaUXemrSdcTIrT/70w3MFrnZcg==" saltValue="B4u0gvP3OCnsVrqg0GX3ZQ=="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20"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601</v>
      </c>
    </row>
    <row r="5" spans="1:13" x14ac:dyDescent="0.25">
      <c r="A5" s="12"/>
    </row>
    <row r="7" spans="1:13" ht="15" customHeight="1" x14ac:dyDescent="0.25">
      <c r="A7" s="381" t="s">
        <v>602</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9" spans="1:13" x14ac:dyDescent="0.25">
      <c r="A9" s="381"/>
      <c r="B9" s="381"/>
      <c r="C9" s="381"/>
      <c r="D9" s="381"/>
      <c r="E9" s="381"/>
      <c r="F9" s="381"/>
      <c r="G9" s="381"/>
      <c r="H9" s="381"/>
      <c r="I9" s="381"/>
      <c r="J9" s="381"/>
      <c r="K9" s="381"/>
      <c r="L9" s="381"/>
      <c r="M9" s="381"/>
    </row>
    <row r="10" spans="1:13" x14ac:dyDescent="0.25">
      <c r="A10" s="381"/>
      <c r="B10" s="381"/>
      <c r="C10" s="381"/>
      <c r="D10" s="381"/>
      <c r="E10" s="381"/>
      <c r="F10" s="381"/>
      <c r="G10" s="381"/>
      <c r="H10" s="381"/>
      <c r="I10" s="381"/>
      <c r="J10" s="381"/>
      <c r="K10" s="381"/>
      <c r="L10" s="381"/>
      <c r="M10" s="381"/>
    </row>
    <row r="11" spans="1:13" x14ac:dyDescent="0.25">
      <c r="A11" s="381"/>
      <c r="B11" s="381"/>
      <c r="C11" s="381"/>
      <c r="D11" s="381"/>
      <c r="E11" s="381"/>
      <c r="F11" s="381"/>
      <c r="G11" s="381"/>
      <c r="H11" s="381"/>
      <c r="I11" s="381"/>
      <c r="J11" s="381"/>
      <c r="K11" s="381"/>
      <c r="L11" s="381"/>
      <c r="M11" s="381"/>
    </row>
    <row r="12" spans="1:13" x14ac:dyDescent="0.25">
      <c r="A12" s="341" t="s">
        <v>603</v>
      </c>
      <c r="B12" s="6"/>
      <c r="C12" s="6"/>
      <c r="D12" s="6"/>
      <c r="E12" s="6"/>
      <c r="F12" s="6"/>
      <c r="G12" s="6"/>
      <c r="H12" s="6"/>
      <c r="I12" s="6"/>
      <c r="J12" s="6"/>
      <c r="K12" s="6"/>
      <c r="L12" s="6"/>
      <c r="M12" s="6"/>
    </row>
    <row r="13" spans="1:13" ht="38.25" customHeight="1" x14ac:dyDescent="0.25">
      <c r="A13" s="398" t="s">
        <v>604</v>
      </c>
      <c r="B13" s="398"/>
      <c r="C13" s="398"/>
      <c r="D13" s="398"/>
      <c r="E13" s="398"/>
      <c r="F13" s="398"/>
      <c r="G13" s="398"/>
      <c r="H13" s="398"/>
      <c r="I13" s="398"/>
      <c r="J13" s="398"/>
      <c r="K13" s="398"/>
      <c r="L13" s="398"/>
      <c r="M13" s="398"/>
    </row>
    <row r="15" spans="1:13" x14ac:dyDescent="0.25">
      <c r="A15" s="341" t="s">
        <v>659</v>
      </c>
      <c r="B15" s="6"/>
      <c r="C15" s="6"/>
      <c r="D15" s="6"/>
      <c r="E15" s="6"/>
      <c r="F15" s="6"/>
      <c r="G15" s="6"/>
      <c r="H15" s="6"/>
      <c r="I15" s="6"/>
      <c r="J15" s="6"/>
      <c r="K15" s="6"/>
      <c r="L15" s="6"/>
      <c r="M15" s="6"/>
    </row>
    <row r="16" spans="1:13" ht="35.25" customHeight="1" x14ac:dyDescent="0.25">
      <c r="A16" s="398" t="s">
        <v>605</v>
      </c>
      <c r="B16" s="398"/>
      <c r="C16" s="398"/>
      <c r="D16" s="398"/>
      <c r="E16" s="398"/>
      <c r="F16" s="398"/>
      <c r="G16" s="398"/>
      <c r="H16" s="398"/>
      <c r="I16" s="398"/>
      <c r="J16" s="398"/>
      <c r="K16" s="398"/>
      <c r="L16" s="398"/>
      <c r="M16" s="398"/>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395" t="s">
        <v>266</v>
      </c>
      <c r="B34" s="395"/>
      <c r="C34" s="395"/>
      <c r="D34" s="395"/>
      <c r="E34" s="395"/>
      <c r="F34" s="395"/>
      <c r="G34" s="395"/>
      <c r="H34" s="395"/>
    </row>
  </sheetData>
  <sheetProtection algorithmName="SHA-512" hashValue="fCSvLtT/KViPgvtso+deTlEVburAU6Rz5ZQRt7Xd+zvDcE5/H+LGri5ky62nPH1AguGAhneyZzbeBaO+cLymbg==" saltValue="KknBT2ffhw15z4auM03Kjw=="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3" customWidth="1"/>
    <col min="2" max="2" width="12.140625" style="43" customWidth="1"/>
    <col min="3" max="3" width="17" style="43" customWidth="1"/>
    <col min="4" max="4" width="11" style="43" customWidth="1"/>
    <col min="5" max="9" width="17.85546875" style="43" customWidth="1"/>
    <col min="10" max="10" width="12.5703125" style="43" customWidth="1"/>
    <col min="11" max="16384" width="9.140625" style="43"/>
  </cols>
  <sheetData>
    <row r="1" spans="1:11" ht="18.75" x14ac:dyDescent="0.3">
      <c r="A1" s="42" t="str">
        <f>'Cover and Instructions'!A1</f>
        <v>Georgia Families MHPAEA Parity</v>
      </c>
      <c r="J1" s="44" t="s">
        <v>565</v>
      </c>
    </row>
    <row r="2" spans="1:11" ht="26.25" x14ac:dyDescent="0.4">
      <c r="A2" s="45" t="s">
        <v>16</v>
      </c>
      <c r="J2" s="46"/>
    </row>
    <row r="3" spans="1:11" ht="21" x14ac:dyDescent="0.35">
      <c r="A3" s="47" t="s">
        <v>126</v>
      </c>
      <c r="J3" s="46"/>
    </row>
    <row r="4" spans="1:11" x14ac:dyDescent="0.25">
      <c r="C4" s="48"/>
      <c r="D4" s="48"/>
      <c r="J4" s="46"/>
    </row>
    <row r="5" spans="1:11" x14ac:dyDescent="0.25">
      <c r="A5" s="49" t="s">
        <v>0</v>
      </c>
      <c r="C5" s="50" t="str">
        <f>'Cover and Instructions'!$D$4</f>
        <v>Amerigroup Community Care</v>
      </c>
      <c r="D5" s="50"/>
      <c r="H5" s="51"/>
      <c r="J5" s="46"/>
    </row>
    <row r="6" spans="1:11" x14ac:dyDescent="0.25">
      <c r="A6" s="49" t="s">
        <v>510</v>
      </c>
      <c r="C6" s="50" t="str">
        <f>'Cover and Instructions'!$D$5</f>
        <v>Title XIX Adults</v>
      </c>
      <c r="D6" s="50"/>
      <c r="H6" s="51"/>
      <c r="J6" s="46"/>
    </row>
    <row r="7" spans="1:11" ht="15.75" thickBot="1" x14ac:dyDescent="0.3"/>
    <row r="8" spans="1:11" x14ac:dyDescent="0.25">
      <c r="A8" s="52" t="s">
        <v>375</v>
      </c>
      <c r="B8" s="53"/>
      <c r="C8" s="53"/>
      <c r="D8" s="53"/>
      <c r="E8" s="53"/>
      <c r="F8" s="53"/>
      <c r="G8" s="53"/>
      <c r="H8" s="53"/>
      <c r="I8" s="53"/>
      <c r="J8" s="54"/>
    </row>
    <row r="9" spans="1:11" ht="15" customHeight="1" x14ac:dyDescent="0.25">
      <c r="A9" s="55" t="s">
        <v>374</v>
      </c>
      <c r="B9" s="56"/>
      <c r="C9" s="56"/>
      <c r="D9" s="56"/>
      <c r="E9" s="56"/>
      <c r="F9" s="56"/>
      <c r="G9" s="56"/>
      <c r="H9" s="56"/>
      <c r="I9" s="56"/>
      <c r="J9" s="57"/>
    </row>
    <row r="10" spans="1:11" x14ac:dyDescent="0.25">
      <c r="A10" s="58"/>
      <c r="B10" s="59"/>
      <c r="C10" s="59"/>
      <c r="D10" s="59"/>
      <c r="E10" s="59"/>
      <c r="F10" s="59"/>
      <c r="G10" s="59"/>
      <c r="H10" s="59"/>
      <c r="I10" s="59"/>
      <c r="J10" s="60"/>
    </row>
    <row r="11" spans="1:11" x14ac:dyDescent="0.25">
      <c r="A11" s="61" t="s">
        <v>370</v>
      </c>
      <c r="B11" s="62" t="s">
        <v>376</v>
      </c>
      <c r="C11" s="59"/>
      <c r="D11" s="59"/>
      <c r="E11" s="59"/>
      <c r="F11" s="59"/>
      <c r="G11" s="59"/>
      <c r="H11" s="63" t="s">
        <v>372</v>
      </c>
      <c r="I11" s="64" t="str">
        <f>IF(H11="yes","  Complete Section 1 and Section 2","")</f>
        <v/>
      </c>
      <c r="J11" s="60"/>
      <c r="K11" s="65"/>
    </row>
    <row r="12" spans="1:11" ht="6" customHeight="1" x14ac:dyDescent="0.25">
      <c r="A12" s="61"/>
      <c r="B12" s="62"/>
      <c r="C12" s="59"/>
      <c r="D12" s="59"/>
      <c r="E12" s="59"/>
      <c r="F12" s="59"/>
      <c r="G12" s="59"/>
      <c r="H12" s="66"/>
      <c r="I12" s="64"/>
      <c r="J12" s="60"/>
    </row>
    <row r="13" spans="1:11" x14ac:dyDescent="0.25">
      <c r="A13" s="61" t="s">
        <v>373</v>
      </c>
      <c r="B13" s="62" t="s">
        <v>377</v>
      </c>
      <c r="C13" s="59"/>
      <c r="D13" s="59"/>
      <c r="E13" s="59"/>
      <c r="F13" s="59"/>
      <c r="G13" s="59"/>
      <c r="H13" s="63" t="s">
        <v>372</v>
      </c>
      <c r="I13" s="64" t="str">
        <f>IF(H13="yes","  Complete Section 1 and Section 3","")</f>
        <v/>
      </c>
      <c r="J13" s="60"/>
    </row>
    <row r="14" spans="1:11" ht="15.75" thickBot="1" x14ac:dyDescent="0.3">
      <c r="A14" s="67"/>
      <c r="B14" s="68"/>
      <c r="C14" s="69"/>
      <c r="D14" s="69"/>
      <c r="E14" s="69"/>
      <c r="F14" s="69"/>
      <c r="G14" s="70"/>
      <c r="H14" s="71"/>
      <c r="I14" s="69"/>
      <c r="J14" s="72"/>
    </row>
    <row r="15" spans="1:11" ht="15.75" thickBot="1" x14ac:dyDescent="0.3"/>
    <row r="16" spans="1:11" ht="16.5" thickBot="1" x14ac:dyDescent="0.3">
      <c r="A16" s="414" t="s">
        <v>348</v>
      </c>
      <c r="B16" s="415"/>
      <c r="C16" s="415"/>
      <c r="D16" s="415"/>
      <c r="E16" s="415"/>
      <c r="F16" s="415"/>
      <c r="G16" s="415"/>
      <c r="H16" s="415"/>
      <c r="I16" s="415"/>
      <c r="J16" s="416"/>
    </row>
    <row r="17" spans="1:12" x14ac:dyDescent="0.25">
      <c r="A17" s="73" t="s">
        <v>130</v>
      </c>
      <c r="B17" s="74" t="s">
        <v>529</v>
      </c>
      <c r="J17" s="75"/>
      <c r="L17" s="51"/>
    </row>
    <row r="18" spans="1:12" x14ac:dyDescent="0.25">
      <c r="A18" s="73"/>
      <c r="B18" s="76" t="s">
        <v>309</v>
      </c>
      <c r="J18" s="75"/>
      <c r="L18" s="51"/>
    </row>
    <row r="19" spans="1:12" x14ac:dyDescent="0.25">
      <c r="A19" s="73"/>
      <c r="J19" s="75"/>
      <c r="L19" s="51"/>
    </row>
    <row r="20" spans="1:12" x14ac:dyDescent="0.25">
      <c r="A20" s="73"/>
      <c r="B20" s="49" t="s">
        <v>413</v>
      </c>
      <c r="F20" s="418"/>
      <c r="G20" s="418"/>
      <c r="H20" s="418"/>
      <c r="I20" s="418"/>
      <c r="J20" s="419"/>
      <c r="L20" s="51"/>
    </row>
    <row r="21" spans="1:12" x14ac:dyDescent="0.25">
      <c r="A21" s="73"/>
      <c r="J21" s="75"/>
      <c r="L21" s="51"/>
    </row>
    <row r="22" spans="1:12" x14ac:dyDescent="0.25">
      <c r="A22" s="73"/>
      <c r="D22" s="77"/>
      <c r="F22" s="77"/>
      <c r="G22" s="77" t="s">
        <v>158</v>
      </c>
      <c r="H22" s="77"/>
      <c r="I22" s="77" t="s">
        <v>158</v>
      </c>
      <c r="J22" s="78" t="s">
        <v>139</v>
      </c>
      <c r="K22" s="79"/>
      <c r="L22" s="51"/>
    </row>
    <row r="23" spans="1:12" x14ac:dyDescent="0.25">
      <c r="A23" s="73"/>
      <c r="B23" s="79"/>
      <c r="C23" s="79"/>
      <c r="E23" s="77" t="s">
        <v>363</v>
      </c>
      <c r="F23" s="79" t="s">
        <v>197</v>
      </c>
      <c r="G23" s="79" t="s">
        <v>161</v>
      </c>
      <c r="H23" s="79" t="s">
        <v>198</v>
      </c>
      <c r="I23" s="79" t="s">
        <v>161</v>
      </c>
      <c r="J23" s="80" t="s">
        <v>144</v>
      </c>
      <c r="K23" s="79"/>
      <c r="L23" s="51"/>
    </row>
    <row r="24" spans="1:12" x14ac:dyDescent="0.25">
      <c r="A24" s="73"/>
      <c r="B24" s="81" t="s">
        <v>354</v>
      </c>
      <c r="C24" s="82"/>
      <c r="D24" s="83"/>
      <c r="E24" s="84" t="s">
        <v>158</v>
      </c>
      <c r="F24" s="85" t="s">
        <v>196</v>
      </c>
      <c r="G24" s="82" t="s">
        <v>160</v>
      </c>
      <c r="H24" s="85" t="s">
        <v>196</v>
      </c>
      <c r="I24" s="82" t="s">
        <v>133</v>
      </c>
      <c r="J24" s="86" t="s">
        <v>140</v>
      </c>
      <c r="L24" s="51"/>
    </row>
    <row r="25" spans="1:12" ht="21.95" customHeight="1" x14ac:dyDescent="0.25">
      <c r="A25" s="73"/>
      <c r="B25" s="87" t="s">
        <v>14</v>
      </c>
      <c r="C25" s="79"/>
      <c r="E25" s="77"/>
      <c r="F25" s="88"/>
      <c r="G25" s="79"/>
      <c r="H25" s="88"/>
      <c r="I25" s="79"/>
      <c r="J25" s="89"/>
      <c r="L25" s="51"/>
    </row>
    <row r="26" spans="1:12" x14ac:dyDescent="0.25">
      <c r="A26" s="73"/>
      <c r="B26" s="402"/>
      <c r="C26" s="402"/>
      <c r="D26" s="402"/>
      <c r="E26" s="300"/>
      <c r="F26" s="255"/>
      <c r="G26" s="301"/>
      <c r="H26" s="255"/>
      <c r="I26" s="300"/>
      <c r="J26" s="256"/>
      <c r="L26" s="51"/>
    </row>
    <row r="27" spans="1:12" x14ac:dyDescent="0.25">
      <c r="A27" s="73"/>
      <c r="B27" s="402"/>
      <c r="C27" s="402"/>
      <c r="D27" s="402"/>
      <c r="E27" s="300"/>
      <c r="F27" s="255"/>
      <c r="G27" s="301"/>
      <c r="H27" s="255"/>
      <c r="I27" s="300"/>
      <c r="J27" s="256"/>
      <c r="L27" s="51"/>
    </row>
    <row r="28" spans="1:12" x14ac:dyDescent="0.25">
      <c r="A28" s="73"/>
      <c r="B28" s="402"/>
      <c r="C28" s="402"/>
      <c r="D28" s="402"/>
      <c r="E28" s="300"/>
      <c r="F28" s="255"/>
      <c r="G28" s="301"/>
      <c r="H28" s="255"/>
      <c r="I28" s="300"/>
      <c r="J28" s="256"/>
      <c r="L28" s="51"/>
    </row>
    <row r="29" spans="1:12" x14ac:dyDescent="0.25">
      <c r="A29" s="73"/>
      <c r="B29" s="402"/>
      <c r="C29" s="402"/>
      <c r="D29" s="402"/>
      <c r="E29" s="300"/>
      <c r="F29" s="255"/>
      <c r="G29" s="301"/>
      <c r="H29" s="255"/>
      <c r="I29" s="300"/>
      <c r="J29" s="256"/>
      <c r="L29" s="51"/>
    </row>
    <row r="30" spans="1:12" x14ac:dyDescent="0.25">
      <c r="A30" s="73"/>
      <c r="B30" s="402"/>
      <c r="C30" s="402"/>
      <c r="D30" s="402"/>
      <c r="E30" s="300"/>
      <c r="F30" s="255"/>
      <c r="G30" s="301"/>
      <c r="H30" s="255"/>
      <c r="I30" s="300"/>
      <c r="J30" s="256"/>
      <c r="L30" s="51"/>
    </row>
    <row r="31" spans="1:12" x14ac:dyDescent="0.25">
      <c r="A31" s="73"/>
      <c r="B31" s="402"/>
      <c r="C31" s="402"/>
      <c r="D31" s="402"/>
      <c r="E31" s="300"/>
      <c r="F31" s="255"/>
      <c r="G31" s="301"/>
      <c r="H31" s="255"/>
      <c r="I31" s="300"/>
      <c r="J31" s="256"/>
      <c r="L31" s="51"/>
    </row>
    <row r="32" spans="1:12" x14ac:dyDescent="0.25">
      <c r="A32" s="73"/>
      <c r="B32" s="403" t="s">
        <v>153</v>
      </c>
      <c r="C32" s="404"/>
      <c r="D32" s="405"/>
      <c r="E32" s="300"/>
      <c r="F32" s="255"/>
      <c r="G32" s="301"/>
      <c r="H32" s="255"/>
      <c r="I32" s="300"/>
      <c r="J32" s="256"/>
      <c r="L32" s="51"/>
    </row>
    <row r="33" spans="1:12" x14ac:dyDescent="0.25">
      <c r="A33" s="73"/>
      <c r="B33" s="402"/>
      <c r="C33" s="402"/>
      <c r="D33" s="402"/>
      <c r="E33" s="300"/>
      <c r="F33" s="255"/>
      <c r="G33" s="301"/>
      <c r="H33" s="255"/>
      <c r="I33" s="300"/>
      <c r="J33" s="256"/>
      <c r="L33" s="51"/>
    </row>
    <row r="34" spans="1:12" ht="21.95" customHeight="1" x14ac:dyDescent="0.25">
      <c r="A34" s="73"/>
      <c r="B34" s="87" t="s">
        <v>15</v>
      </c>
      <c r="C34" s="79"/>
      <c r="E34" s="77"/>
      <c r="F34" s="88"/>
      <c r="G34" s="79"/>
      <c r="H34" s="88"/>
      <c r="I34" s="79"/>
      <c r="J34" s="89"/>
      <c r="L34" s="51"/>
    </row>
    <row r="35" spans="1:12" x14ac:dyDescent="0.25">
      <c r="A35" s="73"/>
      <c r="B35" s="402"/>
      <c r="C35" s="402"/>
      <c r="D35" s="402"/>
      <c r="E35" s="300"/>
      <c r="F35" s="255"/>
      <c r="G35" s="301"/>
      <c r="H35" s="255"/>
      <c r="I35" s="300"/>
      <c r="J35" s="256"/>
      <c r="L35" s="51"/>
    </row>
    <row r="36" spans="1:12" x14ac:dyDescent="0.25">
      <c r="A36" s="73"/>
      <c r="B36" s="402"/>
      <c r="C36" s="402"/>
      <c r="D36" s="402"/>
      <c r="E36" s="300"/>
      <c r="F36" s="255"/>
      <c r="G36" s="301"/>
      <c r="H36" s="255"/>
      <c r="I36" s="300"/>
      <c r="J36" s="256"/>
      <c r="L36" s="51"/>
    </row>
    <row r="37" spans="1:12" x14ac:dyDescent="0.25">
      <c r="A37" s="73"/>
      <c r="B37" s="402"/>
      <c r="C37" s="402"/>
      <c r="D37" s="402"/>
      <c r="E37" s="300"/>
      <c r="F37" s="255"/>
      <c r="G37" s="301"/>
      <c r="H37" s="255"/>
      <c r="I37" s="300"/>
      <c r="J37" s="256"/>
      <c r="L37" s="51"/>
    </row>
    <row r="38" spans="1:12" x14ac:dyDescent="0.25">
      <c r="A38" s="73"/>
      <c r="B38" s="402"/>
      <c r="C38" s="402"/>
      <c r="D38" s="402"/>
      <c r="E38" s="300"/>
      <c r="F38" s="255"/>
      <c r="G38" s="301"/>
      <c r="H38" s="255"/>
      <c r="I38" s="300"/>
      <c r="J38" s="256"/>
      <c r="L38" s="51"/>
    </row>
    <row r="39" spans="1:12" x14ac:dyDescent="0.25">
      <c r="A39" s="73"/>
      <c r="B39" s="402"/>
      <c r="C39" s="402"/>
      <c r="D39" s="402"/>
      <c r="E39" s="300"/>
      <c r="F39" s="255"/>
      <c r="G39" s="301"/>
      <c r="H39" s="255"/>
      <c r="I39" s="300"/>
      <c r="J39" s="256"/>
      <c r="L39" s="51"/>
    </row>
    <row r="40" spans="1:12" x14ac:dyDescent="0.25">
      <c r="A40" s="73"/>
      <c r="B40" s="402"/>
      <c r="C40" s="402"/>
      <c r="D40" s="402"/>
      <c r="E40" s="300"/>
      <c r="F40" s="255"/>
      <c r="G40" s="301"/>
      <c r="H40" s="255"/>
      <c r="I40" s="300"/>
      <c r="J40" s="256"/>
      <c r="L40" s="51"/>
    </row>
    <row r="41" spans="1:12" x14ac:dyDescent="0.25">
      <c r="A41" s="73"/>
      <c r="B41" s="403" t="s">
        <v>153</v>
      </c>
      <c r="C41" s="404"/>
      <c r="D41" s="405"/>
      <c r="E41" s="300"/>
      <c r="F41" s="255"/>
      <c r="G41" s="301"/>
      <c r="H41" s="255"/>
      <c r="I41" s="300"/>
      <c r="J41" s="256"/>
      <c r="L41" s="51"/>
    </row>
    <row r="42" spans="1:12" x14ac:dyDescent="0.25">
      <c r="A42" s="73"/>
      <c r="B42" s="402"/>
      <c r="C42" s="402"/>
      <c r="D42" s="402"/>
      <c r="E42" s="300"/>
      <c r="F42" s="255"/>
      <c r="G42" s="301"/>
      <c r="H42" s="255"/>
      <c r="I42" s="300"/>
      <c r="J42" s="256"/>
      <c r="L42" s="51"/>
    </row>
    <row r="43" spans="1:12" ht="21.95" customHeight="1" x14ac:dyDescent="0.25">
      <c r="A43" s="73"/>
      <c r="B43" s="87" t="s">
        <v>426</v>
      </c>
      <c r="C43" s="79"/>
      <c r="E43" s="77"/>
      <c r="F43" s="88"/>
      <c r="G43" s="79"/>
      <c r="H43" s="88"/>
      <c r="I43" s="79"/>
      <c r="J43" s="89"/>
      <c r="L43" s="51"/>
    </row>
    <row r="44" spans="1:12" x14ac:dyDescent="0.25">
      <c r="A44" s="73"/>
      <c r="B44" s="402"/>
      <c r="C44" s="402"/>
      <c r="D44" s="402"/>
      <c r="E44" s="300"/>
      <c r="F44" s="255"/>
      <c r="G44" s="301"/>
      <c r="H44" s="255"/>
      <c r="I44" s="300"/>
      <c r="J44" s="256"/>
      <c r="L44" s="51"/>
    </row>
    <row r="45" spans="1:12" x14ac:dyDescent="0.25">
      <c r="A45" s="73"/>
      <c r="B45" s="402"/>
      <c r="C45" s="402"/>
      <c r="D45" s="402"/>
      <c r="E45" s="300"/>
      <c r="F45" s="255"/>
      <c r="G45" s="301"/>
      <c r="H45" s="255"/>
      <c r="I45" s="300"/>
      <c r="J45" s="256"/>
      <c r="L45" s="51"/>
    </row>
    <row r="46" spans="1:12" x14ac:dyDescent="0.25">
      <c r="A46" s="73"/>
      <c r="B46" s="402"/>
      <c r="C46" s="402"/>
      <c r="D46" s="402"/>
      <c r="E46" s="300"/>
      <c r="F46" s="255"/>
      <c r="G46" s="301"/>
      <c r="H46" s="255"/>
      <c r="I46" s="300"/>
      <c r="J46" s="256"/>
      <c r="L46" s="51"/>
    </row>
    <row r="47" spans="1:12" x14ac:dyDescent="0.25">
      <c r="A47" s="73"/>
      <c r="B47" s="402"/>
      <c r="C47" s="402"/>
      <c r="D47" s="402"/>
      <c r="E47" s="300"/>
      <c r="F47" s="255"/>
      <c r="G47" s="301"/>
      <c r="H47" s="255"/>
      <c r="I47" s="300"/>
      <c r="J47" s="256"/>
      <c r="L47" s="51"/>
    </row>
    <row r="48" spans="1:12" x14ac:dyDescent="0.25">
      <c r="A48" s="73"/>
      <c r="B48" s="402"/>
      <c r="C48" s="402"/>
      <c r="D48" s="402"/>
      <c r="E48" s="300"/>
      <c r="F48" s="255"/>
      <c r="G48" s="301"/>
      <c r="H48" s="255"/>
      <c r="I48" s="300"/>
      <c r="J48" s="256"/>
      <c r="L48" s="51"/>
    </row>
    <row r="49" spans="1:12" x14ac:dyDescent="0.25">
      <c r="A49" s="73"/>
      <c r="B49" s="402"/>
      <c r="C49" s="402"/>
      <c r="D49" s="402"/>
      <c r="E49" s="300"/>
      <c r="F49" s="255"/>
      <c r="G49" s="301"/>
      <c r="H49" s="255"/>
      <c r="I49" s="300"/>
      <c r="J49" s="256"/>
      <c r="L49" s="51"/>
    </row>
    <row r="50" spans="1:12" x14ac:dyDescent="0.25">
      <c r="A50" s="73"/>
      <c r="B50" s="403" t="s">
        <v>153</v>
      </c>
      <c r="C50" s="404"/>
      <c r="D50" s="405"/>
      <c r="E50" s="300"/>
      <c r="F50" s="255"/>
      <c r="G50" s="301"/>
      <c r="H50" s="255"/>
      <c r="I50" s="300"/>
      <c r="J50" s="256"/>
      <c r="L50" s="51"/>
    </row>
    <row r="51" spans="1:12" x14ac:dyDescent="0.25">
      <c r="A51" s="73"/>
      <c r="B51" s="402"/>
      <c r="C51" s="402"/>
      <c r="D51" s="402"/>
      <c r="E51" s="300"/>
      <c r="F51" s="255"/>
      <c r="G51" s="301"/>
      <c r="H51" s="255"/>
      <c r="I51" s="300"/>
      <c r="J51" s="256"/>
      <c r="L51" s="51"/>
    </row>
    <row r="52" spans="1:12" ht="21.95" customHeight="1" x14ac:dyDescent="0.25">
      <c r="A52" s="73"/>
      <c r="B52" s="87" t="s">
        <v>425</v>
      </c>
      <c r="C52" s="79"/>
      <c r="E52" s="77"/>
      <c r="F52" s="88"/>
      <c r="G52" s="79"/>
      <c r="H52" s="88"/>
      <c r="I52" s="79"/>
      <c r="J52" s="89"/>
      <c r="L52" s="51"/>
    </row>
    <row r="53" spans="1:12" x14ac:dyDescent="0.25">
      <c r="A53" s="73"/>
      <c r="B53" s="402"/>
      <c r="C53" s="402"/>
      <c r="D53" s="402"/>
      <c r="E53" s="300"/>
      <c r="F53" s="255"/>
      <c r="G53" s="301"/>
      <c r="H53" s="255"/>
      <c r="I53" s="300"/>
      <c r="J53" s="256"/>
      <c r="L53" s="51"/>
    </row>
    <row r="54" spans="1:12" x14ac:dyDescent="0.25">
      <c r="A54" s="73"/>
      <c r="B54" s="402"/>
      <c r="C54" s="402"/>
      <c r="D54" s="402"/>
      <c r="E54" s="300"/>
      <c r="F54" s="255"/>
      <c r="G54" s="301"/>
      <c r="H54" s="255"/>
      <c r="I54" s="300"/>
      <c r="J54" s="256"/>
      <c r="L54" s="51"/>
    </row>
    <row r="55" spans="1:12" x14ac:dyDescent="0.25">
      <c r="A55" s="73"/>
      <c r="B55" s="402"/>
      <c r="C55" s="402"/>
      <c r="D55" s="402"/>
      <c r="E55" s="300"/>
      <c r="F55" s="255"/>
      <c r="G55" s="301"/>
      <c r="H55" s="255"/>
      <c r="I55" s="300"/>
      <c r="J55" s="256"/>
      <c r="L55" s="51"/>
    </row>
    <row r="56" spans="1:12" x14ac:dyDescent="0.25">
      <c r="A56" s="73"/>
      <c r="B56" s="402"/>
      <c r="C56" s="402"/>
      <c r="D56" s="402"/>
      <c r="E56" s="300"/>
      <c r="F56" s="255"/>
      <c r="G56" s="301"/>
      <c r="H56" s="255"/>
      <c r="I56" s="300"/>
      <c r="J56" s="256"/>
      <c r="L56" s="51"/>
    </row>
    <row r="57" spans="1:12" x14ac:dyDescent="0.25">
      <c r="A57" s="73"/>
      <c r="B57" s="402"/>
      <c r="C57" s="402"/>
      <c r="D57" s="402"/>
      <c r="E57" s="300"/>
      <c r="F57" s="255"/>
      <c r="G57" s="301"/>
      <c r="H57" s="255"/>
      <c r="I57" s="300"/>
      <c r="J57" s="256"/>
      <c r="L57" s="51"/>
    </row>
    <row r="58" spans="1:12" x14ac:dyDescent="0.25">
      <c r="A58" s="73"/>
      <c r="B58" s="402"/>
      <c r="C58" s="402"/>
      <c r="D58" s="402"/>
      <c r="E58" s="300"/>
      <c r="F58" s="255"/>
      <c r="G58" s="301"/>
      <c r="H58" s="255"/>
      <c r="I58" s="300"/>
      <c r="J58" s="256"/>
      <c r="L58" s="51"/>
    </row>
    <row r="59" spans="1:12" x14ac:dyDescent="0.25">
      <c r="A59" s="73"/>
      <c r="B59" s="403" t="s">
        <v>153</v>
      </c>
      <c r="C59" s="404"/>
      <c r="D59" s="405"/>
      <c r="E59" s="300"/>
      <c r="F59" s="255"/>
      <c r="G59" s="301"/>
      <c r="H59" s="255"/>
      <c r="I59" s="300"/>
      <c r="J59" s="256"/>
      <c r="L59" s="51"/>
    </row>
    <row r="60" spans="1:12" x14ac:dyDescent="0.25">
      <c r="A60" s="73"/>
      <c r="B60" s="402"/>
      <c r="C60" s="402"/>
      <c r="D60" s="402"/>
      <c r="E60" s="300"/>
      <c r="F60" s="255"/>
      <c r="G60" s="301"/>
      <c r="H60" s="255"/>
      <c r="I60" s="300"/>
      <c r="J60" s="256"/>
      <c r="L60" s="51"/>
    </row>
    <row r="61" spans="1:12" x14ac:dyDescent="0.25">
      <c r="A61" s="73"/>
      <c r="B61" s="43" t="s">
        <v>355</v>
      </c>
      <c r="E61" s="302">
        <f>SUM(E26:E60)</f>
        <v>0</v>
      </c>
      <c r="G61" s="302">
        <f>SUM(G26:G60)</f>
        <v>0</v>
      </c>
      <c r="I61" s="302">
        <f>SUM(I26:I60)</f>
        <v>0</v>
      </c>
      <c r="J61" s="75"/>
      <c r="L61" s="51"/>
    </row>
    <row r="62" spans="1:12" x14ac:dyDescent="0.25">
      <c r="A62" s="73"/>
      <c r="B62" s="43" t="s">
        <v>356</v>
      </c>
      <c r="G62" s="298" t="e">
        <f>G61/E61</f>
        <v>#DIV/0!</v>
      </c>
      <c r="I62" s="298" t="e">
        <f>I61/E61</f>
        <v>#DIV/0!</v>
      </c>
      <c r="J62" s="75"/>
      <c r="L62" s="51"/>
    </row>
    <row r="63" spans="1:12" x14ac:dyDescent="0.25">
      <c r="A63" s="73"/>
      <c r="B63" s="43" t="s">
        <v>162</v>
      </c>
      <c r="G63" s="91" t="e">
        <f>IF(G62&lt;(1/3),"Yes","No")</f>
        <v>#DIV/0!</v>
      </c>
      <c r="I63" s="91" t="e">
        <f>IF(I62&lt;(1/3),"Yes","No")</f>
        <v>#DIV/0!</v>
      </c>
      <c r="J63" s="75"/>
      <c r="L63" s="51"/>
    </row>
    <row r="64" spans="1:12" x14ac:dyDescent="0.25">
      <c r="A64" s="73"/>
      <c r="B64" s="43" t="s">
        <v>163</v>
      </c>
      <c r="G64" s="91" t="e">
        <f>IF(G62&gt;(2/3),"Yes","No")</f>
        <v>#DIV/0!</v>
      </c>
      <c r="I64" s="91" t="e">
        <f>IF(I62&gt;(2/3),"Yes","No")</f>
        <v>#DIV/0!</v>
      </c>
      <c r="J64" s="75"/>
      <c r="L64" s="51"/>
    </row>
    <row r="65" spans="1:12" x14ac:dyDescent="0.25">
      <c r="A65" s="73"/>
      <c r="J65" s="75"/>
      <c r="L65" s="51"/>
    </row>
    <row r="66" spans="1:12" x14ac:dyDescent="0.25">
      <c r="A66" s="92" t="s">
        <v>121</v>
      </c>
      <c r="G66" s="91"/>
      <c r="I66" s="91"/>
      <c r="J66" s="75"/>
      <c r="L66" s="51"/>
    </row>
    <row r="67" spans="1:12" x14ac:dyDescent="0.25">
      <c r="A67" s="93" t="s">
        <v>141</v>
      </c>
      <c r="B67" s="408"/>
      <c r="C67" s="409"/>
      <c r="D67" s="409"/>
      <c r="E67" s="409"/>
      <c r="F67" s="409"/>
      <c r="G67" s="409"/>
      <c r="H67" s="409"/>
      <c r="I67" s="409"/>
      <c r="J67" s="410"/>
      <c r="L67" s="51"/>
    </row>
    <row r="68" spans="1:12" x14ac:dyDescent="0.25">
      <c r="A68" s="93" t="s">
        <v>142</v>
      </c>
      <c r="B68" s="408"/>
      <c r="C68" s="409"/>
      <c r="D68" s="409"/>
      <c r="E68" s="409"/>
      <c r="F68" s="409"/>
      <c r="G68" s="409"/>
      <c r="H68" s="409"/>
      <c r="I68" s="409"/>
      <c r="J68" s="410"/>
      <c r="L68" s="51"/>
    </row>
    <row r="69" spans="1:12" x14ac:dyDescent="0.25">
      <c r="A69" s="93" t="s">
        <v>143</v>
      </c>
      <c r="B69" s="411" t="s">
        <v>154</v>
      </c>
      <c r="C69" s="412"/>
      <c r="D69" s="412"/>
      <c r="E69" s="412"/>
      <c r="F69" s="412"/>
      <c r="G69" s="412"/>
      <c r="H69" s="412"/>
      <c r="I69" s="412"/>
      <c r="J69" s="413"/>
      <c r="L69" s="51"/>
    </row>
    <row r="70" spans="1:12" ht="16.5" thickBot="1" x14ac:dyDescent="0.3">
      <c r="A70" s="94"/>
      <c r="B70" s="95"/>
      <c r="C70" s="95"/>
      <c r="D70" s="95"/>
      <c r="E70" s="95"/>
      <c r="F70" s="95"/>
      <c r="G70" s="96"/>
      <c r="H70" s="95"/>
      <c r="I70" s="96"/>
      <c r="J70" s="97"/>
      <c r="L70" s="51"/>
    </row>
    <row r="71" spans="1:12" ht="16.5" thickBot="1" x14ac:dyDescent="0.3">
      <c r="A71" s="98"/>
      <c r="G71" s="99"/>
      <c r="I71" s="99"/>
      <c r="L71" s="51"/>
    </row>
    <row r="72" spans="1:12" ht="16.5" thickBot="1" x14ac:dyDescent="0.3">
      <c r="A72" s="414" t="s">
        <v>174</v>
      </c>
      <c r="B72" s="415"/>
      <c r="C72" s="415"/>
      <c r="D72" s="415"/>
      <c r="E72" s="415"/>
      <c r="F72" s="415"/>
      <c r="G72" s="415"/>
      <c r="H72" s="415"/>
      <c r="I72" s="415"/>
      <c r="J72" s="416"/>
      <c r="L72" s="51"/>
    </row>
    <row r="73" spans="1:12" x14ac:dyDescent="0.25">
      <c r="A73" s="73" t="s">
        <v>131</v>
      </c>
      <c r="B73" s="43" t="s">
        <v>181</v>
      </c>
      <c r="J73" s="100" t="e">
        <f>G63</f>
        <v>#DIV/0!</v>
      </c>
    </row>
    <row r="74" spans="1:12" x14ac:dyDescent="0.25">
      <c r="A74" s="92"/>
      <c r="B74" s="76" t="s">
        <v>167</v>
      </c>
      <c r="J74" s="101"/>
      <c r="L74" s="51"/>
    </row>
    <row r="75" spans="1:12" x14ac:dyDescent="0.25">
      <c r="A75" s="92"/>
      <c r="J75" s="75"/>
      <c r="L75" s="51"/>
    </row>
    <row r="76" spans="1:12" ht="15" customHeight="1" x14ac:dyDescent="0.25">
      <c r="A76" s="73" t="s">
        <v>132</v>
      </c>
      <c r="B76" s="43" t="s">
        <v>182</v>
      </c>
      <c r="J76" s="100" t="e">
        <f>G64</f>
        <v>#DIV/0!</v>
      </c>
    </row>
    <row r="77" spans="1:12" ht="15" customHeight="1" x14ac:dyDescent="0.25">
      <c r="A77" s="73"/>
      <c r="B77" s="76" t="s">
        <v>166</v>
      </c>
      <c r="C77" s="76"/>
      <c r="J77" s="101"/>
    </row>
    <row r="78" spans="1:12" ht="15" customHeight="1" x14ac:dyDescent="0.25">
      <c r="A78" s="73"/>
      <c r="B78" s="102" t="s">
        <v>130</v>
      </c>
      <c r="C78" s="417" t="s">
        <v>349</v>
      </c>
      <c r="D78" s="417"/>
      <c r="E78" s="417"/>
      <c r="F78" s="417"/>
      <c r="G78" s="417"/>
      <c r="H78" s="417"/>
      <c r="J78" s="101"/>
    </row>
    <row r="79" spans="1:12" ht="15" customHeight="1" x14ac:dyDescent="0.25">
      <c r="A79" s="73"/>
      <c r="C79" s="417"/>
      <c r="D79" s="417"/>
      <c r="E79" s="417"/>
      <c r="F79" s="417"/>
      <c r="G79" s="417"/>
      <c r="H79" s="417"/>
      <c r="J79" s="101"/>
    </row>
    <row r="80" spans="1:12" x14ac:dyDescent="0.25">
      <c r="A80" s="73"/>
      <c r="B80" s="102" t="s">
        <v>131</v>
      </c>
      <c r="C80" s="76" t="s">
        <v>168</v>
      </c>
      <c r="J80" s="75"/>
    </row>
    <row r="81" spans="1:12" x14ac:dyDescent="0.25">
      <c r="A81" s="73"/>
      <c r="J81" s="75"/>
    </row>
    <row r="82" spans="1:12" x14ac:dyDescent="0.25">
      <c r="A82" s="73" t="s">
        <v>134</v>
      </c>
      <c r="B82" s="43" t="s">
        <v>169</v>
      </c>
      <c r="J82" s="75"/>
    </row>
    <row r="83" spans="1:12" x14ac:dyDescent="0.25">
      <c r="A83" s="73"/>
      <c r="J83" s="75"/>
    </row>
    <row r="84" spans="1:12" x14ac:dyDescent="0.25">
      <c r="A84" s="73"/>
      <c r="B84" s="49" t="s">
        <v>413</v>
      </c>
      <c r="F84" s="418"/>
      <c r="G84" s="418"/>
      <c r="H84" s="418"/>
      <c r="I84" s="418"/>
      <c r="J84" s="419"/>
    </row>
    <row r="85" spans="1:12" x14ac:dyDescent="0.25">
      <c r="A85" s="73"/>
      <c r="B85" s="49"/>
      <c r="F85" s="103"/>
      <c r="G85" s="103"/>
      <c r="H85" s="103"/>
      <c r="I85" s="103"/>
      <c r="J85" s="104"/>
    </row>
    <row r="86" spans="1:12" x14ac:dyDescent="0.25">
      <c r="A86" s="105"/>
      <c r="C86" s="77"/>
      <c r="D86" s="79"/>
      <c r="F86" s="79"/>
      <c r="H86" s="79" t="s">
        <v>138</v>
      </c>
      <c r="I86" s="79" t="s">
        <v>138</v>
      </c>
      <c r="J86" s="80" t="s">
        <v>139</v>
      </c>
    </row>
    <row r="87" spans="1:12" ht="15" customHeight="1" x14ac:dyDescent="0.25">
      <c r="A87" s="105"/>
      <c r="C87" s="50"/>
      <c r="D87" s="50"/>
      <c r="F87" s="79"/>
      <c r="H87" s="106" t="s">
        <v>58</v>
      </c>
      <c r="I87" s="107" t="s">
        <v>57</v>
      </c>
      <c r="J87" s="80" t="s">
        <v>144</v>
      </c>
    </row>
    <row r="88" spans="1:12" x14ac:dyDescent="0.25">
      <c r="A88" s="105"/>
      <c r="B88" s="108" t="s">
        <v>357</v>
      </c>
      <c r="C88" s="108"/>
      <c r="D88" s="108"/>
      <c r="E88" s="83"/>
      <c r="F88" s="82"/>
      <c r="G88" s="83"/>
      <c r="H88" s="82" t="s">
        <v>129</v>
      </c>
      <c r="I88" s="82" t="s">
        <v>129</v>
      </c>
      <c r="J88" s="109" t="s">
        <v>140</v>
      </c>
    </row>
    <row r="89" spans="1:12" ht="21.95" customHeight="1" x14ac:dyDescent="0.25">
      <c r="A89" s="401"/>
      <c r="B89" s="87" t="s">
        <v>14</v>
      </c>
      <c r="C89" s="79"/>
      <c r="E89" s="77"/>
      <c r="F89" s="88"/>
      <c r="G89" s="79"/>
      <c r="H89" s="88"/>
      <c r="I89" s="79"/>
      <c r="J89" s="89"/>
      <c r="L89" s="51"/>
    </row>
    <row r="90" spans="1:12" x14ac:dyDescent="0.25">
      <c r="A90" s="401"/>
      <c r="B90" s="399"/>
      <c r="C90" s="399"/>
      <c r="D90" s="399"/>
      <c r="E90" s="399"/>
      <c r="F90" s="399"/>
      <c r="G90" s="399"/>
      <c r="H90" s="257"/>
      <c r="I90" s="257"/>
      <c r="J90" s="258"/>
    </row>
    <row r="91" spans="1:12" x14ac:dyDescent="0.25">
      <c r="A91" s="401"/>
      <c r="B91" s="399"/>
      <c r="C91" s="399"/>
      <c r="D91" s="399"/>
      <c r="E91" s="399"/>
      <c r="F91" s="399"/>
      <c r="G91" s="399"/>
      <c r="H91" s="257"/>
      <c r="I91" s="257"/>
      <c r="J91" s="258"/>
    </row>
    <row r="92" spans="1:12" x14ac:dyDescent="0.25">
      <c r="A92" s="401"/>
      <c r="B92" s="399"/>
      <c r="C92" s="399"/>
      <c r="D92" s="399"/>
      <c r="E92" s="399"/>
      <c r="F92" s="399"/>
      <c r="G92" s="399"/>
      <c r="H92" s="257"/>
      <c r="I92" s="257"/>
      <c r="J92" s="258"/>
    </row>
    <row r="93" spans="1:12" x14ac:dyDescent="0.25">
      <c r="A93" s="401"/>
      <c r="B93" s="399"/>
      <c r="C93" s="399"/>
      <c r="D93" s="399"/>
      <c r="E93" s="399"/>
      <c r="F93" s="399"/>
      <c r="G93" s="399"/>
      <c r="H93" s="257"/>
      <c r="I93" s="257"/>
      <c r="J93" s="258"/>
    </row>
    <row r="94" spans="1:12" x14ac:dyDescent="0.25">
      <c r="A94" s="401"/>
      <c r="B94" s="399"/>
      <c r="C94" s="399"/>
      <c r="D94" s="399"/>
      <c r="E94" s="399"/>
      <c r="F94" s="399"/>
      <c r="G94" s="399"/>
      <c r="H94" s="257"/>
      <c r="I94" s="257"/>
      <c r="J94" s="258"/>
    </row>
    <row r="95" spans="1:12" x14ac:dyDescent="0.25">
      <c r="A95" s="401"/>
      <c r="B95" s="400" t="s">
        <v>153</v>
      </c>
      <c r="C95" s="400"/>
      <c r="D95" s="400"/>
      <c r="E95" s="400"/>
      <c r="F95" s="400"/>
      <c r="G95" s="400"/>
      <c r="H95" s="257"/>
      <c r="I95" s="257"/>
      <c r="J95" s="258"/>
    </row>
    <row r="96" spans="1:12" x14ac:dyDescent="0.25">
      <c r="A96" s="401"/>
      <c r="B96" s="399"/>
      <c r="C96" s="399"/>
      <c r="D96" s="399"/>
      <c r="E96" s="399"/>
      <c r="F96" s="399"/>
      <c r="G96" s="399"/>
      <c r="H96" s="257"/>
      <c r="I96" s="257"/>
      <c r="J96" s="258"/>
    </row>
    <row r="97" spans="1:12" ht="21.95" customHeight="1" x14ac:dyDescent="0.25">
      <c r="A97" s="401"/>
      <c r="B97" s="87" t="s">
        <v>15</v>
      </c>
      <c r="C97" s="79"/>
      <c r="E97" s="77"/>
      <c r="F97" s="88"/>
      <c r="G97" s="79"/>
      <c r="H97" s="88"/>
      <c r="I97" s="79"/>
      <c r="J97" s="89"/>
      <c r="L97" s="51"/>
    </row>
    <row r="98" spans="1:12" x14ac:dyDescent="0.25">
      <c r="A98" s="401"/>
      <c r="B98" s="399"/>
      <c r="C98" s="399"/>
      <c r="D98" s="399"/>
      <c r="E98" s="399"/>
      <c r="F98" s="399"/>
      <c r="G98" s="399"/>
      <c r="H98" s="257"/>
      <c r="I98" s="257"/>
      <c r="J98" s="258"/>
    </row>
    <row r="99" spans="1:12" x14ac:dyDescent="0.25">
      <c r="A99" s="401"/>
      <c r="B99" s="399"/>
      <c r="C99" s="399"/>
      <c r="D99" s="399"/>
      <c r="E99" s="399"/>
      <c r="F99" s="399"/>
      <c r="G99" s="399"/>
      <c r="H99" s="257"/>
      <c r="I99" s="257"/>
      <c r="J99" s="258"/>
    </row>
    <row r="100" spans="1:12" x14ac:dyDescent="0.25">
      <c r="A100" s="401"/>
      <c r="B100" s="399"/>
      <c r="C100" s="399"/>
      <c r="D100" s="399"/>
      <c r="E100" s="399"/>
      <c r="F100" s="399"/>
      <c r="G100" s="399"/>
      <c r="H100" s="257"/>
      <c r="I100" s="257"/>
      <c r="J100" s="258"/>
    </row>
    <row r="101" spans="1:12" x14ac:dyDescent="0.25">
      <c r="A101" s="401"/>
      <c r="B101" s="399"/>
      <c r="C101" s="399"/>
      <c r="D101" s="399"/>
      <c r="E101" s="399"/>
      <c r="F101" s="399"/>
      <c r="G101" s="399"/>
      <c r="H101" s="257"/>
      <c r="I101" s="257"/>
      <c r="J101" s="258"/>
    </row>
    <row r="102" spans="1:12" x14ac:dyDescent="0.25">
      <c r="A102" s="401"/>
      <c r="B102" s="399"/>
      <c r="C102" s="399"/>
      <c r="D102" s="399"/>
      <c r="E102" s="399"/>
      <c r="F102" s="399"/>
      <c r="G102" s="399"/>
      <c r="H102" s="257"/>
      <c r="I102" s="257"/>
      <c r="J102" s="258"/>
    </row>
    <row r="103" spans="1:12" x14ac:dyDescent="0.25">
      <c r="A103" s="401"/>
      <c r="B103" s="400" t="s">
        <v>153</v>
      </c>
      <c r="C103" s="400"/>
      <c r="D103" s="400"/>
      <c r="E103" s="400"/>
      <c r="F103" s="400"/>
      <c r="G103" s="400"/>
      <c r="H103" s="257"/>
      <c r="I103" s="257"/>
      <c r="J103" s="258"/>
    </row>
    <row r="104" spans="1:12" x14ac:dyDescent="0.25">
      <c r="A104" s="401"/>
      <c r="B104" s="399"/>
      <c r="C104" s="399"/>
      <c r="D104" s="399"/>
      <c r="E104" s="399"/>
      <c r="F104" s="399"/>
      <c r="G104" s="399"/>
      <c r="H104" s="257"/>
      <c r="I104" s="257"/>
      <c r="J104" s="258"/>
    </row>
    <row r="105" spans="1:12" ht="21.95" customHeight="1" x14ac:dyDescent="0.25">
      <c r="A105" s="401"/>
      <c r="B105" s="87" t="s">
        <v>426</v>
      </c>
      <c r="C105" s="79"/>
      <c r="E105" s="77"/>
      <c r="F105" s="88"/>
      <c r="G105" s="79"/>
      <c r="H105" s="88"/>
      <c r="I105" s="79"/>
      <c r="J105" s="89"/>
      <c r="L105" s="51"/>
    </row>
    <row r="106" spans="1:12" x14ac:dyDescent="0.25">
      <c r="A106" s="401"/>
      <c r="B106" s="399"/>
      <c r="C106" s="399"/>
      <c r="D106" s="399"/>
      <c r="E106" s="399"/>
      <c r="F106" s="399"/>
      <c r="G106" s="399"/>
      <c r="H106" s="257"/>
      <c r="I106" s="257"/>
      <c r="J106" s="258"/>
    </row>
    <row r="107" spans="1:12" x14ac:dyDescent="0.25">
      <c r="A107" s="401"/>
      <c r="B107" s="399"/>
      <c r="C107" s="399"/>
      <c r="D107" s="399"/>
      <c r="E107" s="399"/>
      <c r="F107" s="399"/>
      <c r="G107" s="399"/>
      <c r="H107" s="257"/>
      <c r="I107" s="257"/>
      <c r="J107" s="258"/>
    </row>
    <row r="108" spans="1:12" x14ac:dyDescent="0.25">
      <c r="A108" s="401"/>
      <c r="B108" s="399"/>
      <c r="C108" s="399"/>
      <c r="D108" s="399"/>
      <c r="E108" s="399"/>
      <c r="F108" s="399"/>
      <c r="G108" s="399"/>
      <c r="H108" s="257"/>
      <c r="I108" s="257"/>
      <c r="J108" s="258"/>
    </row>
    <row r="109" spans="1:12" x14ac:dyDescent="0.25">
      <c r="A109" s="401"/>
      <c r="B109" s="399"/>
      <c r="C109" s="399"/>
      <c r="D109" s="399"/>
      <c r="E109" s="399"/>
      <c r="F109" s="399"/>
      <c r="G109" s="399"/>
      <c r="H109" s="257"/>
      <c r="I109" s="257"/>
      <c r="J109" s="258"/>
    </row>
    <row r="110" spans="1:12" x14ac:dyDescent="0.25">
      <c r="A110" s="401"/>
      <c r="B110" s="399"/>
      <c r="C110" s="399"/>
      <c r="D110" s="399"/>
      <c r="E110" s="399"/>
      <c r="F110" s="399"/>
      <c r="G110" s="399"/>
      <c r="H110" s="257"/>
      <c r="I110" s="257"/>
      <c r="J110" s="258"/>
    </row>
    <row r="111" spans="1:12" x14ac:dyDescent="0.25">
      <c r="A111" s="401"/>
      <c r="B111" s="400" t="s">
        <v>153</v>
      </c>
      <c r="C111" s="400"/>
      <c r="D111" s="400"/>
      <c r="E111" s="400"/>
      <c r="F111" s="400"/>
      <c r="G111" s="400"/>
      <c r="H111" s="257"/>
      <c r="I111" s="257"/>
      <c r="J111" s="258"/>
    </row>
    <row r="112" spans="1:12" x14ac:dyDescent="0.25">
      <c r="A112" s="401"/>
      <c r="B112" s="399"/>
      <c r="C112" s="399"/>
      <c r="D112" s="399"/>
      <c r="E112" s="399"/>
      <c r="F112" s="399"/>
      <c r="G112" s="399"/>
      <c r="H112" s="257"/>
      <c r="I112" s="257"/>
      <c r="J112" s="258"/>
    </row>
    <row r="113" spans="1:12" ht="21.95" customHeight="1" x14ac:dyDescent="0.25">
      <c r="A113" s="401"/>
      <c r="B113" s="87" t="s">
        <v>425</v>
      </c>
      <c r="C113" s="79"/>
      <c r="E113" s="77"/>
      <c r="F113" s="88"/>
      <c r="G113" s="79"/>
      <c r="H113" s="88"/>
      <c r="I113" s="79"/>
      <c r="J113" s="89"/>
      <c r="L113" s="51"/>
    </row>
    <row r="114" spans="1:12" x14ac:dyDescent="0.25">
      <c r="A114" s="110"/>
      <c r="B114" s="399"/>
      <c r="C114" s="399"/>
      <c r="D114" s="399"/>
      <c r="E114" s="399"/>
      <c r="F114" s="399"/>
      <c r="G114" s="399"/>
      <c r="H114" s="257"/>
      <c r="I114" s="257"/>
      <c r="J114" s="258"/>
    </row>
    <row r="115" spans="1:12" x14ac:dyDescent="0.25">
      <c r="A115" s="110"/>
      <c r="B115" s="399"/>
      <c r="C115" s="399"/>
      <c r="D115" s="399"/>
      <c r="E115" s="399"/>
      <c r="F115" s="399"/>
      <c r="G115" s="399"/>
      <c r="H115" s="257"/>
      <c r="I115" s="257"/>
      <c r="J115" s="258"/>
    </row>
    <row r="116" spans="1:12" x14ac:dyDescent="0.25">
      <c r="A116" s="110"/>
      <c r="B116" s="399"/>
      <c r="C116" s="399"/>
      <c r="D116" s="399"/>
      <c r="E116" s="399"/>
      <c r="F116" s="399"/>
      <c r="G116" s="399"/>
      <c r="H116" s="257"/>
      <c r="I116" s="257"/>
      <c r="J116" s="258"/>
    </row>
    <row r="117" spans="1:12" x14ac:dyDescent="0.25">
      <c r="A117" s="110"/>
      <c r="B117" s="399"/>
      <c r="C117" s="399"/>
      <c r="D117" s="399"/>
      <c r="E117" s="399"/>
      <c r="F117" s="399"/>
      <c r="G117" s="399"/>
      <c r="H117" s="257"/>
      <c r="I117" s="257"/>
      <c r="J117" s="258"/>
    </row>
    <row r="118" spans="1:12" x14ac:dyDescent="0.25">
      <c r="A118" s="110"/>
      <c r="B118" s="399"/>
      <c r="C118" s="399"/>
      <c r="D118" s="399"/>
      <c r="E118" s="399"/>
      <c r="F118" s="399"/>
      <c r="G118" s="399"/>
      <c r="H118" s="257"/>
      <c r="I118" s="257"/>
      <c r="J118" s="258"/>
    </row>
    <row r="119" spans="1:12" x14ac:dyDescent="0.25">
      <c r="A119" s="110"/>
      <c r="B119" s="400" t="s">
        <v>153</v>
      </c>
      <c r="C119" s="400"/>
      <c r="D119" s="400"/>
      <c r="E119" s="400"/>
      <c r="F119" s="400"/>
      <c r="G119" s="400"/>
      <c r="H119" s="257"/>
      <c r="I119" s="257"/>
      <c r="J119" s="258"/>
    </row>
    <row r="120" spans="1:12" x14ac:dyDescent="0.25">
      <c r="A120" s="110"/>
      <c r="B120" s="399"/>
      <c r="C120" s="399"/>
      <c r="D120" s="399"/>
      <c r="E120" s="399"/>
      <c r="F120" s="399"/>
      <c r="G120" s="399"/>
      <c r="H120" s="257"/>
      <c r="I120" s="257"/>
      <c r="J120" s="258"/>
    </row>
    <row r="121" spans="1:12" x14ac:dyDescent="0.25">
      <c r="A121" s="110"/>
      <c r="B121" s="111"/>
      <c r="C121" s="112"/>
      <c r="D121" s="113"/>
      <c r="E121" s="114"/>
      <c r="F121" s="114"/>
      <c r="G121" s="114"/>
      <c r="H121" s="115"/>
      <c r="I121" s="115"/>
      <c r="J121" s="116"/>
    </row>
    <row r="122" spans="1:12" x14ac:dyDescent="0.25">
      <c r="A122" s="73" t="s">
        <v>135</v>
      </c>
      <c r="B122" s="117" t="s">
        <v>336</v>
      </c>
      <c r="C122" s="118"/>
      <c r="D122" s="118"/>
      <c r="E122" s="119"/>
      <c r="F122" s="119"/>
      <c r="G122" s="119"/>
      <c r="H122" s="119"/>
      <c r="I122" s="113"/>
      <c r="J122" s="116"/>
    </row>
    <row r="123" spans="1:12" x14ac:dyDescent="0.25">
      <c r="A123" s="105"/>
      <c r="B123" s="406"/>
      <c r="C123" s="406"/>
      <c r="D123" s="406"/>
      <c r="E123" s="406"/>
      <c r="F123" s="406"/>
      <c r="G123" s="406"/>
      <c r="H123" s="406"/>
      <c r="I123" s="406"/>
      <c r="J123" s="407"/>
    </row>
    <row r="124" spans="1:12" x14ac:dyDescent="0.25">
      <c r="A124" s="105"/>
      <c r="B124" s="406"/>
      <c r="C124" s="406"/>
      <c r="D124" s="406"/>
      <c r="E124" s="406"/>
      <c r="F124" s="406"/>
      <c r="G124" s="406"/>
      <c r="H124" s="406"/>
      <c r="I124" s="406"/>
      <c r="J124" s="407"/>
    </row>
    <row r="125" spans="1:12" x14ac:dyDescent="0.25">
      <c r="A125" s="110"/>
      <c r="B125" s="111"/>
      <c r="C125" s="112"/>
      <c r="D125" s="113"/>
      <c r="E125" s="114"/>
      <c r="F125" s="114"/>
      <c r="G125" s="114"/>
      <c r="H125" s="115"/>
      <c r="I125" s="115"/>
      <c r="J125" s="116"/>
    </row>
    <row r="126" spans="1:12" x14ac:dyDescent="0.25">
      <c r="A126" s="92" t="s">
        <v>121</v>
      </c>
      <c r="G126" s="91"/>
      <c r="I126" s="91"/>
      <c r="J126" s="75"/>
    </row>
    <row r="127" spans="1:12" x14ac:dyDescent="0.25">
      <c r="A127" s="93" t="s">
        <v>155</v>
      </c>
      <c r="B127" s="408"/>
      <c r="C127" s="409"/>
      <c r="D127" s="409"/>
      <c r="E127" s="409"/>
      <c r="F127" s="409"/>
      <c r="G127" s="409"/>
      <c r="H127" s="409"/>
      <c r="I127" s="409"/>
      <c r="J127" s="410"/>
    </row>
    <row r="128" spans="1:12" x14ac:dyDescent="0.25">
      <c r="A128" s="93" t="s">
        <v>156</v>
      </c>
      <c r="B128" s="408"/>
      <c r="C128" s="409"/>
      <c r="D128" s="409"/>
      <c r="E128" s="409"/>
      <c r="F128" s="409"/>
      <c r="G128" s="409"/>
      <c r="H128" s="409"/>
      <c r="I128" s="409"/>
      <c r="J128" s="410"/>
    </row>
    <row r="129" spans="1:10" ht="15" customHeight="1" x14ac:dyDescent="0.25">
      <c r="A129" s="93" t="s">
        <v>157</v>
      </c>
      <c r="B129" s="411" t="s">
        <v>154</v>
      </c>
      <c r="C129" s="412"/>
      <c r="D129" s="412"/>
      <c r="E129" s="412"/>
      <c r="F129" s="412"/>
      <c r="G129" s="412"/>
      <c r="H129" s="412"/>
      <c r="I129" s="412"/>
      <c r="J129" s="413"/>
    </row>
    <row r="130" spans="1:10" ht="15.75" thickBot="1" x14ac:dyDescent="0.3">
      <c r="A130" s="120"/>
      <c r="B130" s="95"/>
      <c r="C130" s="95"/>
      <c r="D130" s="95"/>
      <c r="E130" s="95"/>
      <c r="F130" s="95"/>
      <c r="G130" s="95"/>
      <c r="H130" s="95"/>
      <c r="I130" s="95"/>
      <c r="J130" s="97"/>
    </row>
    <row r="131" spans="1:10" ht="15.75" thickBot="1" x14ac:dyDescent="0.3"/>
    <row r="132" spans="1:10" ht="16.5" thickBot="1" x14ac:dyDescent="0.3">
      <c r="A132" s="414" t="s">
        <v>175</v>
      </c>
      <c r="B132" s="415"/>
      <c r="C132" s="415"/>
      <c r="D132" s="415"/>
      <c r="E132" s="415"/>
      <c r="F132" s="415"/>
      <c r="G132" s="415"/>
      <c r="H132" s="415"/>
      <c r="I132" s="415"/>
      <c r="J132" s="416"/>
    </row>
    <row r="133" spans="1:10" x14ac:dyDescent="0.25">
      <c r="A133" s="73" t="s">
        <v>136</v>
      </c>
      <c r="B133" s="43" t="s">
        <v>170</v>
      </c>
      <c r="J133" s="100" t="e">
        <f>I63</f>
        <v>#DIV/0!</v>
      </c>
    </row>
    <row r="134" spans="1:10" x14ac:dyDescent="0.25">
      <c r="A134" s="92"/>
      <c r="B134" s="76" t="s">
        <v>171</v>
      </c>
      <c r="J134" s="101"/>
    </row>
    <row r="135" spans="1:10" x14ac:dyDescent="0.25">
      <c r="A135" s="92"/>
      <c r="J135" s="75"/>
    </row>
    <row r="136" spans="1:10" x14ac:dyDescent="0.25">
      <c r="A136" s="73" t="s">
        <v>145</v>
      </c>
      <c r="B136" s="43" t="s">
        <v>137</v>
      </c>
      <c r="J136" s="100" t="e">
        <f>I64</f>
        <v>#DIV/0!</v>
      </c>
    </row>
    <row r="137" spans="1:10" x14ac:dyDescent="0.25">
      <c r="A137" s="73"/>
      <c r="B137" s="76" t="s">
        <v>166</v>
      </c>
      <c r="C137" s="76"/>
      <c r="J137" s="101"/>
    </row>
    <row r="138" spans="1:10" ht="15" customHeight="1" x14ac:dyDescent="0.25">
      <c r="A138" s="73"/>
      <c r="B138" s="102" t="s">
        <v>130</v>
      </c>
      <c r="C138" s="417" t="s">
        <v>172</v>
      </c>
      <c r="D138" s="417"/>
      <c r="E138" s="417"/>
      <c r="F138" s="417"/>
      <c r="G138" s="417"/>
      <c r="H138" s="417"/>
      <c r="J138" s="101"/>
    </row>
    <row r="139" spans="1:10" x14ac:dyDescent="0.25">
      <c r="A139" s="73"/>
      <c r="C139" s="417"/>
      <c r="D139" s="417"/>
      <c r="E139" s="417"/>
      <c r="F139" s="417"/>
      <c r="G139" s="417"/>
      <c r="H139" s="417"/>
      <c r="J139" s="101"/>
    </row>
    <row r="140" spans="1:10" x14ac:dyDescent="0.25">
      <c r="A140" s="73"/>
      <c r="B140" s="102" t="s">
        <v>131</v>
      </c>
      <c r="C140" s="76" t="s">
        <v>173</v>
      </c>
      <c r="J140" s="75"/>
    </row>
    <row r="141" spans="1:10" x14ac:dyDescent="0.25">
      <c r="A141" s="73"/>
      <c r="J141" s="75"/>
    </row>
    <row r="142" spans="1:10" x14ac:dyDescent="0.25">
      <c r="A142" s="73" t="s">
        <v>146</v>
      </c>
      <c r="B142" s="43" t="s">
        <v>169</v>
      </c>
      <c r="J142" s="75"/>
    </row>
    <row r="143" spans="1:10" x14ac:dyDescent="0.25">
      <c r="A143" s="105"/>
      <c r="C143" s="77"/>
      <c r="D143" s="79"/>
      <c r="F143" s="79"/>
      <c r="H143" s="79" t="s">
        <v>138</v>
      </c>
      <c r="I143" s="79" t="s">
        <v>138</v>
      </c>
      <c r="J143" s="80" t="s">
        <v>139</v>
      </c>
    </row>
    <row r="144" spans="1:10" ht="15" customHeight="1" x14ac:dyDescent="0.25">
      <c r="A144" s="105"/>
      <c r="C144" s="50"/>
      <c r="D144" s="50"/>
      <c r="F144" s="79"/>
      <c r="H144" s="106" t="s">
        <v>58</v>
      </c>
      <c r="I144" s="107" t="s">
        <v>57</v>
      </c>
      <c r="J144" s="80" t="s">
        <v>144</v>
      </c>
    </row>
    <row r="145" spans="1:12" ht="15" customHeight="1" x14ac:dyDescent="0.25">
      <c r="A145" s="105"/>
      <c r="B145" s="108" t="s">
        <v>357</v>
      </c>
      <c r="C145" s="108"/>
      <c r="D145" s="108"/>
      <c r="E145" s="83"/>
      <c r="F145" s="82"/>
      <c r="G145" s="83"/>
      <c r="H145" s="82" t="s">
        <v>129</v>
      </c>
      <c r="I145" s="82" t="s">
        <v>129</v>
      </c>
      <c r="J145" s="109" t="s">
        <v>140</v>
      </c>
    </row>
    <row r="146" spans="1:12" ht="21.95" customHeight="1" x14ac:dyDescent="0.25">
      <c r="A146" s="401"/>
      <c r="B146" s="87" t="s">
        <v>14</v>
      </c>
      <c r="C146" s="79"/>
      <c r="E146" s="77"/>
      <c r="F146" s="88"/>
      <c r="G146" s="79"/>
      <c r="H146" s="88"/>
      <c r="I146" s="79"/>
      <c r="J146" s="89"/>
      <c r="L146" s="51"/>
    </row>
    <row r="147" spans="1:12" x14ac:dyDescent="0.25">
      <c r="A147" s="401"/>
      <c r="B147" s="399"/>
      <c r="C147" s="399"/>
      <c r="D147" s="399"/>
      <c r="E147" s="399"/>
      <c r="F147" s="399"/>
      <c r="G147" s="399"/>
      <c r="H147" s="257"/>
      <c r="I147" s="257"/>
      <c r="J147" s="258"/>
    </row>
    <row r="148" spans="1:12" x14ac:dyDescent="0.25">
      <c r="A148" s="401"/>
      <c r="B148" s="399"/>
      <c r="C148" s="399"/>
      <c r="D148" s="399"/>
      <c r="E148" s="399"/>
      <c r="F148" s="399"/>
      <c r="G148" s="399"/>
      <c r="H148" s="257"/>
      <c r="I148" s="257"/>
      <c r="J148" s="258"/>
    </row>
    <row r="149" spans="1:12" x14ac:dyDescent="0.25">
      <c r="A149" s="401"/>
      <c r="B149" s="399"/>
      <c r="C149" s="399"/>
      <c r="D149" s="399"/>
      <c r="E149" s="399"/>
      <c r="F149" s="399"/>
      <c r="G149" s="399"/>
      <c r="H149" s="257"/>
      <c r="I149" s="257"/>
      <c r="J149" s="258"/>
    </row>
    <row r="150" spans="1:12" x14ac:dyDescent="0.25">
      <c r="A150" s="401"/>
      <c r="B150" s="399"/>
      <c r="C150" s="399"/>
      <c r="D150" s="399"/>
      <c r="E150" s="399"/>
      <c r="F150" s="399"/>
      <c r="G150" s="399"/>
      <c r="H150" s="257"/>
      <c r="I150" s="257"/>
      <c r="J150" s="258"/>
    </row>
    <row r="151" spans="1:12" x14ac:dyDescent="0.25">
      <c r="A151" s="401"/>
      <c r="B151" s="399"/>
      <c r="C151" s="399"/>
      <c r="D151" s="399"/>
      <c r="E151" s="399"/>
      <c r="F151" s="399"/>
      <c r="G151" s="399"/>
      <c r="H151" s="257"/>
      <c r="I151" s="257"/>
      <c r="J151" s="258"/>
    </row>
    <row r="152" spans="1:12" x14ac:dyDescent="0.25">
      <c r="A152" s="401"/>
      <c r="B152" s="400" t="s">
        <v>153</v>
      </c>
      <c r="C152" s="400"/>
      <c r="D152" s="400"/>
      <c r="E152" s="400"/>
      <c r="F152" s="400"/>
      <c r="G152" s="400"/>
      <c r="H152" s="257"/>
      <c r="I152" s="257"/>
      <c r="J152" s="258"/>
    </row>
    <row r="153" spans="1:12" x14ac:dyDescent="0.25">
      <c r="A153" s="401"/>
      <c r="B153" s="399"/>
      <c r="C153" s="399"/>
      <c r="D153" s="399"/>
      <c r="E153" s="399"/>
      <c r="F153" s="399"/>
      <c r="G153" s="399"/>
      <c r="H153" s="257"/>
      <c r="I153" s="257"/>
      <c r="J153" s="258"/>
    </row>
    <row r="154" spans="1:12" ht="21.95" customHeight="1" x14ac:dyDescent="0.25">
      <c r="A154" s="401"/>
      <c r="B154" s="87" t="s">
        <v>15</v>
      </c>
      <c r="C154" s="79"/>
      <c r="E154" s="77"/>
      <c r="F154" s="88"/>
      <c r="G154" s="79"/>
      <c r="H154" s="88"/>
      <c r="I154" s="79"/>
      <c r="J154" s="89"/>
      <c r="L154" s="51"/>
    </row>
    <row r="155" spans="1:12" x14ac:dyDescent="0.25">
      <c r="A155" s="401"/>
      <c r="B155" s="399"/>
      <c r="C155" s="399"/>
      <c r="D155" s="399"/>
      <c r="E155" s="399"/>
      <c r="F155" s="399"/>
      <c r="G155" s="399"/>
      <c r="H155" s="257"/>
      <c r="I155" s="257"/>
      <c r="J155" s="258"/>
    </row>
    <row r="156" spans="1:12" x14ac:dyDescent="0.25">
      <c r="A156" s="401"/>
      <c r="B156" s="399"/>
      <c r="C156" s="399"/>
      <c r="D156" s="399"/>
      <c r="E156" s="399"/>
      <c r="F156" s="399"/>
      <c r="G156" s="399"/>
      <c r="H156" s="257"/>
      <c r="I156" s="257"/>
      <c r="J156" s="258"/>
    </row>
    <row r="157" spans="1:12" x14ac:dyDescent="0.25">
      <c r="A157" s="401"/>
      <c r="B157" s="399"/>
      <c r="C157" s="399"/>
      <c r="D157" s="399"/>
      <c r="E157" s="399"/>
      <c r="F157" s="399"/>
      <c r="G157" s="399"/>
      <c r="H157" s="257"/>
      <c r="I157" s="257"/>
      <c r="J157" s="258"/>
    </row>
    <row r="158" spans="1:12" x14ac:dyDescent="0.25">
      <c r="A158" s="401"/>
      <c r="B158" s="399"/>
      <c r="C158" s="399"/>
      <c r="D158" s="399"/>
      <c r="E158" s="399"/>
      <c r="F158" s="399"/>
      <c r="G158" s="399"/>
      <c r="H158" s="257"/>
      <c r="I158" s="257"/>
      <c r="J158" s="258"/>
    </row>
    <row r="159" spans="1:12" x14ac:dyDescent="0.25">
      <c r="A159" s="401"/>
      <c r="B159" s="399"/>
      <c r="C159" s="399"/>
      <c r="D159" s="399"/>
      <c r="E159" s="399"/>
      <c r="F159" s="399"/>
      <c r="G159" s="399"/>
      <c r="H159" s="257"/>
      <c r="I159" s="257"/>
      <c r="J159" s="258"/>
    </row>
    <row r="160" spans="1:12" x14ac:dyDescent="0.25">
      <c r="A160" s="401"/>
      <c r="B160" s="400" t="s">
        <v>153</v>
      </c>
      <c r="C160" s="400"/>
      <c r="D160" s="400"/>
      <c r="E160" s="400"/>
      <c r="F160" s="400"/>
      <c r="G160" s="400"/>
      <c r="H160" s="257"/>
      <c r="I160" s="257"/>
      <c r="J160" s="258"/>
    </row>
    <row r="161" spans="1:12" x14ac:dyDescent="0.25">
      <c r="A161" s="401"/>
      <c r="B161" s="399"/>
      <c r="C161" s="399"/>
      <c r="D161" s="399"/>
      <c r="E161" s="399"/>
      <c r="F161" s="399"/>
      <c r="G161" s="399"/>
      <c r="H161" s="257"/>
      <c r="I161" s="257"/>
      <c r="J161" s="258"/>
    </row>
    <row r="162" spans="1:12" ht="21.95" customHeight="1" x14ac:dyDescent="0.25">
      <c r="A162" s="401"/>
      <c r="B162" s="87" t="s">
        <v>426</v>
      </c>
      <c r="C162" s="79"/>
      <c r="E162" s="77"/>
      <c r="F162" s="88"/>
      <c r="G162" s="79"/>
      <c r="H162" s="88"/>
      <c r="I162" s="79"/>
      <c r="J162" s="89"/>
      <c r="L162" s="51"/>
    </row>
    <row r="163" spans="1:12" x14ac:dyDescent="0.25">
      <c r="A163" s="401"/>
      <c r="B163" s="399"/>
      <c r="C163" s="399"/>
      <c r="D163" s="399"/>
      <c r="E163" s="399"/>
      <c r="F163" s="399"/>
      <c r="G163" s="399"/>
      <c r="H163" s="257"/>
      <c r="I163" s="257"/>
      <c r="J163" s="258"/>
    </row>
    <row r="164" spans="1:12" x14ac:dyDescent="0.25">
      <c r="A164" s="401"/>
      <c r="B164" s="399"/>
      <c r="C164" s="399"/>
      <c r="D164" s="399"/>
      <c r="E164" s="399"/>
      <c r="F164" s="399"/>
      <c r="G164" s="399"/>
      <c r="H164" s="257"/>
      <c r="I164" s="257"/>
      <c r="J164" s="258"/>
    </row>
    <row r="165" spans="1:12" x14ac:dyDescent="0.25">
      <c r="A165" s="401"/>
      <c r="B165" s="399"/>
      <c r="C165" s="399"/>
      <c r="D165" s="399"/>
      <c r="E165" s="399"/>
      <c r="F165" s="399"/>
      <c r="G165" s="399"/>
      <c r="H165" s="257"/>
      <c r="I165" s="257"/>
      <c r="J165" s="258"/>
    </row>
    <row r="166" spans="1:12" x14ac:dyDescent="0.25">
      <c r="A166" s="401"/>
      <c r="B166" s="399"/>
      <c r="C166" s="399"/>
      <c r="D166" s="399"/>
      <c r="E166" s="399"/>
      <c r="F166" s="399"/>
      <c r="G166" s="399"/>
      <c r="H166" s="257"/>
      <c r="I166" s="257"/>
      <c r="J166" s="258"/>
    </row>
    <row r="167" spans="1:12" x14ac:dyDescent="0.25">
      <c r="A167" s="401"/>
      <c r="B167" s="399"/>
      <c r="C167" s="399"/>
      <c r="D167" s="399"/>
      <c r="E167" s="399"/>
      <c r="F167" s="399"/>
      <c r="G167" s="399"/>
      <c r="H167" s="257"/>
      <c r="I167" s="257"/>
      <c r="J167" s="258"/>
    </row>
    <row r="168" spans="1:12" x14ac:dyDescent="0.25">
      <c r="A168" s="401"/>
      <c r="B168" s="400" t="s">
        <v>153</v>
      </c>
      <c r="C168" s="400"/>
      <c r="D168" s="400"/>
      <c r="E168" s="400"/>
      <c r="F168" s="400"/>
      <c r="G168" s="400"/>
      <c r="H168" s="257"/>
      <c r="I168" s="257"/>
      <c r="J168" s="258"/>
    </row>
    <row r="169" spans="1:12" x14ac:dyDescent="0.25">
      <c r="A169" s="401"/>
      <c r="B169" s="399"/>
      <c r="C169" s="399"/>
      <c r="D169" s="399"/>
      <c r="E169" s="399"/>
      <c r="F169" s="399"/>
      <c r="G169" s="399"/>
      <c r="H169" s="257"/>
      <c r="I169" s="257"/>
      <c r="J169" s="258"/>
    </row>
    <row r="170" spans="1:12" ht="21.95" customHeight="1" x14ac:dyDescent="0.25">
      <c r="A170" s="401"/>
      <c r="B170" s="87" t="s">
        <v>425</v>
      </c>
      <c r="C170" s="79"/>
      <c r="E170" s="77"/>
      <c r="F170" s="88"/>
      <c r="G170" s="79"/>
      <c r="H170" s="88"/>
      <c r="I170" s="79"/>
      <c r="J170" s="89"/>
      <c r="L170" s="51"/>
    </row>
    <row r="171" spans="1:12" x14ac:dyDescent="0.25">
      <c r="A171" s="110"/>
      <c r="B171" s="399"/>
      <c r="C171" s="399"/>
      <c r="D171" s="399"/>
      <c r="E171" s="399"/>
      <c r="F171" s="399"/>
      <c r="G171" s="399"/>
      <c r="H171" s="257"/>
      <c r="I171" s="257"/>
      <c r="J171" s="258"/>
    </row>
    <row r="172" spans="1:12" x14ac:dyDescent="0.25">
      <c r="A172" s="110"/>
      <c r="B172" s="399"/>
      <c r="C172" s="399"/>
      <c r="D172" s="399"/>
      <c r="E172" s="399"/>
      <c r="F172" s="399"/>
      <c r="G172" s="399"/>
      <c r="H172" s="257"/>
      <c r="I172" s="257"/>
      <c r="J172" s="258"/>
    </row>
    <row r="173" spans="1:12" x14ac:dyDescent="0.25">
      <c r="A173" s="110"/>
      <c r="B173" s="399"/>
      <c r="C173" s="399"/>
      <c r="D173" s="399"/>
      <c r="E173" s="399"/>
      <c r="F173" s="399"/>
      <c r="G173" s="399"/>
      <c r="H173" s="257"/>
      <c r="I173" s="257"/>
      <c r="J173" s="258"/>
    </row>
    <row r="174" spans="1:12" x14ac:dyDescent="0.25">
      <c r="A174" s="110"/>
      <c r="B174" s="399"/>
      <c r="C174" s="399"/>
      <c r="D174" s="399"/>
      <c r="E174" s="399"/>
      <c r="F174" s="399"/>
      <c r="G174" s="399"/>
      <c r="H174" s="257"/>
      <c r="I174" s="257"/>
      <c r="J174" s="258"/>
    </row>
    <row r="175" spans="1:12" x14ac:dyDescent="0.25">
      <c r="A175" s="110"/>
      <c r="B175" s="399"/>
      <c r="C175" s="399"/>
      <c r="D175" s="399"/>
      <c r="E175" s="399"/>
      <c r="F175" s="399"/>
      <c r="G175" s="399"/>
      <c r="H175" s="257"/>
      <c r="I175" s="257"/>
      <c r="J175" s="258"/>
    </row>
    <row r="176" spans="1:12" x14ac:dyDescent="0.25">
      <c r="A176" s="110"/>
      <c r="B176" s="400" t="s">
        <v>153</v>
      </c>
      <c r="C176" s="400"/>
      <c r="D176" s="400"/>
      <c r="E176" s="400"/>
      <c r="F176" s="400"/>
      <c r="G176" s="400"/>
      <c r="H176" s="257"/>
      <c r="I176" s="257"/>
      <c r="J176" s="258"/>
    </row>
    <row r="177" spans="1:10" x14ac:dyDescent="0.25">
      <c r="A177" s="110"/>
      <c r="B177" s="399"/>
      <c r="C177" s="399"/>
      <c r="D177" s="399"/>
      <c r="E177" s="399"/>
      <c r="F177" s="399"/>
      <c r="G177" s="399"/>
      <c r="H177" s="257"/>
      <c r="I177" s="257"/>
      <c r="J177" s="258"/>
    </row>
    <row r="178" spans="1:10" x14ac:dyDescent="0.25">
      <c r="A178" s="110"/>
      <c r="B178" s="111"/>
      <c r="C178" s="112"/>
      <c r="D178" s="113"/>
      <c r="E178" s="114"/>
      <c r="F178" s="114"/>
      <c r="G178" s="114"/>
      <c r="H178" s="115"/>
      <c r="I178" s="115"/>
      <c r="J178" s="116"/>
    </row>
    <row r="179" spans="1:10" x14ac:dyDescent="0.25">
      <c r="A179" s="73" t="s">
        <v>147</v>
      </c>
      <c r="B179" s="117" t="s">
        <v>336</v>
      </c>
      <c r="C179" s="118"/>
      <c r="D179" s="118"/>
      <c r="E179" s="119"/>
      <c r="F179" s="119"/>
      <c r="G179" s="119"/>
      <c r="H179" s="119"/>
      <c r="I179" s="113"/>
      <c r="J179" s="116"/>
    </row>
    <row r="180" spans="1:10" x14ac:dyDescent="0.25">
      <c r="A180" s="105"/>
      <c r="B180" s="406"/>
      <c r="C180" s="406"/>
      <c r="D180" s="406"/>
      <c r="E180" s="406"/>
      <c r="F180" s="406"/>
      <c r="G180" s="406"/>
      <c r="H180" s="406"/>
      <c r="I180" s="406"/>
      <c r="J180" s="407"/>
    </row>
    <row r="181" spans="1:10" x14ac:dyDescent="0.25">
      <c r="A181" s="105"/>
      <c r="B181" s="406"/>
      <c r="C181" s="406"/>
      <c r="D181" s="406"/>
      <c r="E181" s="406"/>
      <c r="F181" s="406"/>
      <c r="G181" s="406"/>
      <c r="H181" s="406"/>
      <c r="I181" s="406"/>
      <c r="J181" s="407"/>
    </row>
    <row r="182" spans="1:10" x14ac:dyDescent="0.25">
      <c r="A182" s="105"/>
      <c r="B182" s="118"/>
      <c r="C182" s="118"/>
      <c r="D182" s="118"/>
      <c r="E182" s="119"/>
      <c r="F182" s="119"/>
      <c r="G182" s="119"/>
      <c r="H182" s="119"/>
      <c r="I182" s="113"/>
      <c r="J182" s="116"/>
    </row>
    <row r="183" spans="1:10" x14ac:dyDescent="0.25">
      <c r="A183" s="92" t="s">
        <v>121</v>
      </c>
      <c r="G183" s="91"/>
      <c r="I183" s="91"/>
      <c r="J183" s="75"/>
    </row>
    <row r="184" spans="1:10" x14ac:dyDescent="0.25">
      <c r="A184" s="93" t="s">
        <v>176</v>
      </c>
      <c r="B184" s="408"/>
      <c r="C184" s="409"/>
      <c r="D184" s="409"/>
      <c r="E184" s="409"/>
      <c r="F184" s="409"/>
      <c r="G184" s="409"/>
      <c r="H184" s="409"/>
      <c r="I184" s="409"/>
      <c r="J184" s="410"/>
    </row>
    <row r="185" spans="1:10" x14ac:dyDescent="0.25">
      <c r="A185" s="93" t="s">
        <v>177</v>
      </c>
      <c r="B185" s="408"/>
      <c r="C185" s="409"/>
      <c r="D185" s="409"/>
      <c r="E185" s="409"/>
      <c r="F185" s="409"/>
      <c r="G185" s="409"/>
      <c r="H185" s="409"/>
      <c r="I185" s="409"/>
      <c r="J185" s="410"/>
    </row>
    <row r="186" spans="1:10" ht="15" customHeight="1" x14ac:dyDescent="0.25">
      <c r="A186" s="93" t="s">
        <v>178</v>
      </c>
      <c r="B186" s="411" t="s">
        <v>154</v>
      </c>
      <c r="C186" s="412"/>
      <c r="D186" s="412"/>
      <c r="E186" s="412"/>
      <c r="F186" s="412"/>
      <c r="G186" s="412"/>
      <c r="H186" s="412"/>
      <c r="I186" s="412"/>
      <c r="J186" s="413"/>
    </row>
    <row r="187" spans="1:10" ht="15.75" thickBot="1" x14ac:dyDescent="0.3">
      <c r="A187" s="120"/>
      <c r="B187" s="95"/>
      <c r="C187" s="95"/>
      <c r="D187" s="95"/>
      <c r="E187" s="95"/>
      <c r="F187" s="95"/>
      <c r="G187" s="95"/>
      <c r="H187" s="95"/>
      <c r="I187" s="95"/>
      <c r="J187" s="97"/>
    </row>
  </sheetData>
  <sheetProtection algorithmName="SHA-512" hashValue="DRhu4+yddHAO92DTZ24mL54uZa96iKmTv3yPlWRLIFQsb3IewzD/S+f0dm3aP4OFJxjvFj65/UhQZyvO2PnEyg==" saltValue="4DwSDv8tNKWWNgqYAO1hoQ=="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24" priority="1">
      <formula>AND($H$11="no",$H$13="no")</formula>
    </cfRule>
  </conditionalFormatting>
  <conditionalFormatting sqref="F26:G33 F35:G42 F44:G51 F53:G60 G61:G64 A73:J130">
    <cfRule type="expression" dxfId="223" priority="36">
      <formula>$H$11="no"</formula>
    </cfRule>
  </conditionalFormatting>
  <conditionalFormatting sqref="H26:I33 H35:I42 H44:I51 H53:I60 I61:I64 A133:J187">
    <cfRule type="expression" dxfId="22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sheetPr>
  <dimension ref="A1:J227"/>
  <sheetViews>
    <sheetView showGridLines="0" zoomScaleNormal="100" workbookViewId="0">
      <selection activeCell="A2" sqref="A2"/>
    </sheetView>
  </sheetViews>
  <sheetFormatPr defaultColWidth="9.140625" defaultRowHeight="15" x14ac:dyDescent="0.25"/>
  <cols>
    <col min="1" max="1" width="3" style="43" customWidth="1"/>
    <col min="2" max="2" width="13" style="43" customWidth="1"/>
    <col min="3" max="3" width="41" style="43" customWidth="1"/>
    <col min="4" max="4" width="18.7109375" style="43" customWidth="1"/>
    <col min="5" max="8" width="17.5703125" style="43" customWidth="1"/>
    <col min="9" max="9" width="3.140625" style="43" customWidth="1"/>
    <col min="10" max="16384" width="9.140625" style="43"/>
  </cols>
  <sheetData>
    <row r="1" spans="1:9" ht="18.75" customHeight="1" x14ac:dyDescent="0.3">
      <c r="A1" s="42" t="str">
        <f>'Cover and Instructions'!A1</f>
        <v>Georgia Families MHPAEA Parity</v>
      </c>
      <c r="H1" s="44" t="s">
        <v>565</v>
      </c>
    </row>
    <row r="2" spans="1:9" ht="26.25" x14ac:dyDescent="0.4">
      <c r="A2" s="45" t="s">
        <v>16</v>
      </c>
      <c r="E2" s="121"/>
      <c r="F2" s="122"/>
    </row>
    <row r="3" spans="1:9" ht="21" x14ac:dyDescent="0.35">
      <c r="A3" s="47" t="s">
        <v>289</v>
      </c>
      <c r="E3" s="123"/>
      <c r="F3" s="123"/>
    </row>
    <row r="4" spans="1:9" x14ac:dyDescent="0.25">
      <c r="E4" s="124"/>
      <c r="F4" s="125"/>
    </row>
    <row r="5" spans="1:9" x14ac:dyDescent="0.25">
      <c r="A5" s="49" t="s">
        <v>0</v>
      </c>
      <c r="C5" s="50" t="str">
        <f>'Cover and Instructions'!$D$4</f>
        <v>Amerigroup Community Care</v>
      </c>
      <c r="D5" s="50"/>
      <c r="E5" s="124"/>
      <c r="F5" s="123"/>
      <c r="G5" s="50"/>
    </row>
    <row r="6" spans="1:9" x14ac:dyDescent="0.25">
      <c r="A6" s="49" t="s">
        <v>510</v>
      </c>
      <c r="C6" s="50" t="str">
        <f>'Cover and Instructions'!D5</f>
        <v>Title XIX Adults</v>
      </c>
      <c r="D6" s="50"/>
      <c r="E6" s="124"/>
      <c r="F6" s="123"/>
      <c r="G6" s="50"/>
    </row>
    <row r="7" spans="1:9" ht="15.75" thickBot="1" x14ac:dyDescent="0.3"/>
    <row r="8" spans="1:9" x14ac:dyDescent="0.25">
      <c r="A8" s="52" t="s">
        <v>375</v>
      </c>
      <c r="B8" s="53"/>
      <c r="C8" s="53"/>
      <c r="D8" s="53"/>
      <c r="E8" s="53"/>
      <c r="F8" s="53"/>
      <c r="G8" s="53"/>
      <c r="H8" s="54"/>
    </row>
    <row r="9" spans="1:9" ht="15" customHeight="1" x14ac:dyDescent="0.25">
      <c r="A9" s="55" t="s">
        <v>374</v>
      </c>
      <c r="B9" s="126"/>
      <c r="C9" s="126"/>
      <c r="D9" s="126"/>
      <c r="E9" s="126"/>
      <c r="F9" s="126"/>
      <c r="G9" s="126"/>
      <c r="H9" s="127"/>
    </row>
    <row r="10" spans="1:9" x14ac:dyDescent="0.25">
      <c r="A10" s="58"/>
      <c r="B10" s="59"/>
      <c r="C10" s="59"/>
      <c r="D10" s="59"/>
      <c r="E10" s="59"/>
      <c r="F10" s="59"/>
      <c r="G10" s="59"/>
      <c r="H10" s="60"/>
    </row>
    <row r="11" spans="1:9" x14ac:dyDescent="0.25">
      <c r="A11" s="61" t="s">
        <v>370</v>
      </c>
      <c r="B11" s="62" t="s">
        <v>380</v>
      </c>
      <c r="C11" s="59"/>
      <c r="D11" s="59"/>
      <c r="E11" s="59"/>
      <c r="F11" s="128" t="s">
        <v>372</v>
      </c>
      <c r="G11" s="64" t="str">
        <f>IF(F11="yes","  Complete Section 1 and Section 2","")</f>
        <v/>
      </c>
      <c r="H11" s="129"/>
      <c r="I11" s="65"/>
    </row>
    <row r="12" spans="1:9" ht="6" customHeight="1" x14ac:dyDescent="0.25">
      <c r="A12" s="61"/>
      <c r="B12" s="62"/>
      <c r="C12" s="59"/>
      <c r="D12" s="59"/>
      <c r="E12" s="59"/>
      <c r="F12" s="59"/>
      <c r="G12" s="64"/>
      <c r="H12" s="129"/>
    </row>
    <row r="13" spans="1:9" x14ac:dyDescent="0.25">
      <c r="A13" s="61" t="s">
        <v>373</v>
      </c>
      <c r="B13" s="62" t="s">
        <v>381</v>
      </c>
      <c r="C13" s="59"/>
      <c r="D13" s="59"/>
      <c r="E13" s="59"/>
      <c r="F13" s="128" t="s">
        <v>372</v>
      </c>
      <c r="G13" s="64" t="str">
        <f>IF(F13="yes","  Complete Section 1 and Section 2","")</f>
        <v/>
      </c>
      <c r="H13" s="129"/>
    </row>
    <row r="14" spans="1:9" ht="6" customHeight="1" x14ac:dyDescent="0.25">
      <c r="A14" s="61"/>
      <c r="B14" s="62"/>
      <c r="C14" s="59"/>
      <c r="D14" s="59"/>
      <c r="E14" s="59"/>
      <c r="F14" s="59"/>
      <c r="G14" s="64"/>
      <c r="H14" s="129"/>
    </row>
    <row r="15" spans="1:9" x14ac:dyDescent="0.25">
      <c r="A15" s="61" t="s">
        <v>378</v>
      </c>
      <c r="B15" s="62" t="s">
        <v>382</v>
      </c>
      <c r="C15" s="59"/>
      <c r="D15" s="59"/>
      <c r="E15" s="59"/>
      <c r="F15" s="63" t="s">
        <v>371</v>
      </c>
      <c r="G15" s="64" t="str">
        <f>IF(F15="yes","  Complete Section 1 and Section 2","")</f>
        <v xml:space="preserve">  Complete Section 1 and Section 2</v>
      </c>
      <c r="H15" s="129"/>
    </row>
    <row r="16" spans="1:9" ht="6" customHeight="1" x14ac:dyDescent="0.25">
      <c r="A16" s="61"/>
      <c r="B16" s="62"/>
      <c r="C16" s="59"/>
      <c r="D16" s="59"/>
      <c r="E16" s="59"/>
      <c r="F16" s="59"/>
      <c r="G16" s="64"/>
      <c r="H16" s="129"/>
    </row>
    <row r="17" spans="1:10" x14ac:dyDescent="0.25">
      <c r="A17" s="61" t="s">
        <v>379</v>
      </c>
      <c r="B17" s="441" t="s">
        <v>496</v>
      </c>
      <c r="C17" s="441"/>
      <c r="D17" s="441"/>
      <c r="E17" s="441"/>
      <c r="F17" s="128" t="s">
        <v>372</v>
      </c>
      <c r="G17" s="64" t="str">
        <f>IF(F17="yes"," Report each income level in separate tiers in Section 1 and Section 2","")</f>
        <v/>
      </c>
      <c r="H17" s="129"/>
    </row>
    <row r="18" spans="1:10" x14ac:dyDescent="0.25">
      <c r="A18" s="61"/>
      <c r="B18" s="441"/>
      <c r="C18" s="441"/>
      <c r="D18" s="441"/>
      <c r="E18" s="441"/>
      <c r="F18" s="130"/>
      <c r="G18" s="64"/>
      <c r="H18" s="129"/>
    </row>
    <row r="19" spans="1:10" ht="6" customHeight="1" x14ac:dyDescent="0.25">
      <c r="A19" s="61"/>
      <c r="B19" s="62"/>
      <c r="C19" s="59"/>
      <c r="D19" s="59"/>
      <c r="E19" s="59"/>
      <c r="F19" s="59"/>
      <c r="G19" s="64"/>
      <c r="H19" s="129"/>
    </row>
    <row r="20" spans="1:10" x14ac:dyDescent="0.25">
      <c r="A20" s="61" t="s">
        <v>489</v>
      </c>
      <c r="B20" s="62" t="s">
        <v>383</v>
      </c>
      <c r="C20" s="59"/>
      <c r="D20" s="59"/>
      <c r="E20" s="59"/>
      <c r="F20" s="128" t="s">
        <v>372</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44"/>
      <c r="C24" s="444"/>
      <c r="D24" s="444"/>
      <c r="E24" s="444"/>
      <c r="F24" s="444"/>
      <c r="G24" s="444"/>
      <c r="H24" s="129"/>
      <c r="J24" s="131"/>
    </row>
    <row r="25" spans="1:10" x14ac:dyDescent="0.25">
      <c r="A25" s="61"/>
      <c r="B25" s="445"/>
      <c r="C25" s="445"/>
      <c r="D25" s="445"/>
      <c r="E25" s="445"/>
      <c r="F25" s="445"/>
      <c r="G25" s="445"/>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14" t="s">
        <v>384</v>
      </c>
      <c r="B28" s="415"/>
      <c r="C28" s="415"/>
      <c r="D28" s="415"/>
      <c r="E28" s="415"/>
      <c r="F28" s="415"/>
      <c r="G28" s="415"/>
      <c r="H28" s="416"/>
    </row>
    <row r="29" spans="1:10" x14ac:dyDescent="0.25">
      <c r="A29" s="73" t="s">
        <v>130</v>
      </c>
      <c r="B29" s="431" t="s">
        <v>368</v>
      </c>
      <c r="C29" s="431"/>
      <c r="D29" s="431"/>
      <c r="E29" s="431"/>
      <c r="F29" s="431"/>
      <c r="G29" s="431"/>
      <c r="H29" s="432"/>
    </row>
    <row r="30" spans="1:10" x14ac:dyDescent="0.25">
      <c r="A30" s="73"/>
      <c r="B30" s="426"/>
      <c r="C30" s="426"/>
      <c r="D30" s="426"/>
      <c r="E30" s="426"/>
      <c r="F30" s="426"/>
      <c r="G30" s="426"/>
      <c r="H30" s="427"/>
    </row>
    <row r="31" spans="1:10" x14ac:dyDescent="0.25">
      <c r="A31" s="73"/>
      <c r="B31" s="76" t="s">
        <v>309</v>
      </c>
      <c r="C31" s="77"/>
      <c r="D31" s="77"/>
      <c r="E31" s="77"/>
      <c r="F31" s="77"/>
      <c r="G31" s="77"/>
      <c r="H31" s="78"/>
    </row>
    <row r="32" spans="1:10" x14ac:dyDescent="0.25">
      <c r="A32" s="73"/>
      <c r="C32" s="77"/>
      <c r="D32" s="77"/>
      <c r="E32" s="77"/>
      <c r="F32" s="77"/>
      <c r="G32" s="77"/>
      <c r="H32" s="78"/>
    </row>
    <row r="33" spans="1:10" ht="15" customHeight="1" x14ac:dyDescent="0.25">
      <c r="A33" s="73"/>
      <c r="B33" s="49" t="s">
        <v>413</v>
      </c>
      <c r="D33" s="446" t="s">
        <v>487</v>
      </c>
      <c r="E33" s="446"/>
      <c r="F33" s="446"/>
      <c r="G33" s="446"/>
      <c r="H33" s="447"/>
    </row>
    <row r="34" spans="1:10" ht="15" customHeight="1" x14ac:dyDescent="0.25">
      <c r="A34" s="73"/>
      <c r="B34" s="49"/>
      <c r="D34" s="446"/>
      <c r="E34" s="446"/>
      <c r="F34" s="446"/>
      <c r="G34" s="446"/>
      <c r="H34" s="447"/>
    </row>
    <row r="35" spans="1:10" x14ac:dyDescent="0.25">
      <c r="A35" s="73"/>
      <c r="B35" s="49"/>
      <c r="D35" s="446"/>
      <c r="E35" s="446"/>
      <c r="F35" s="446"/>
      <c r="G35" s="446"/>
      <c r="H35" s="447"/>
    </row>
    <row r="36" spans="1:10" x14ac:dyDescent="0.25">
      <c r="A36" s="73"/>
      <c r="C36" s="77"/>
      <c r="D36" s="77"/>
      <c r="E36" s="77"/>
      <c r="F36" s="77"/>
      <c r="G36" s="77"/>
      <c r="H36" s="78"/>
    </row>
    <row r="37" spans="1:10" ht="15" customHeight="1" x14ac:dyDescent="0.25">
      <c r="A37" s="105"/>
      <c r="B37" s="77"/>
      <c r="C37" s="77"/>
      <c r="D37" s="77"/>
      <c r="E37" s="433" t="s">
        <v>290</v>
      </c>
      <c r="F37" s="433"/>
      <c r="G37" s="433"/>
      <c r="H37" s="434"/>
    </row>
    <row r="38" spans="1:10" x14ac:dyDescent="0.25">
      <c r="A38" s="105"/>
      <c r="E38" s="79" t="s">
        <v>158</v>
      </c>
      <c r="F38" s="79" t="s">
        <v>158</v>
      </c>
      <c r="G38" s="79" t="s">
        <v>158</v>
      </c>
      <c r="H38" s="80" t="s">
        <v>158</v>
      </c>
    </row>
    <row r="39" spans="1:10" x14ac:dyDescent="0.25">
      <c r="A39" s="105"/>
      <c r="B39" s="79"/>
      <c r="C39" s="79"/>
      <c r="D39" s="79" t="s">
        <v>159</v>
      </c>
      <c r="E39" s="79" t="s">
        <v>161</v>
      </c>
      <c r="F39" s="79" t="s">
        <v>161</v>
      </c>
      <c r="G39" s="79" t="s">
        <v>161</v>
      </c>
      <c r="H39" s="80" t="s">
        <v>161</v>
      </c>
    </row>
    <row r="40" spans="1:10" x14ac:dyDescent="0.25">
      <c r="A40" s="105"/>
      <c r="B40" s="81" t="s">
        <v>190</v>
      </c>
      <c r="C40" s="82"/>
      <c r="D40" s="82" t="s">
        <v>158</v>
      </c>
      <c r="E40" s="82" t="s">
        <v>350</v>
      </c>
      <c r="F40" s="82" t="s">
        <v>148</v>
      </c>
      <c r="G40" s="82" t="s">
        <v>285</v>
      </c>
      <c r="H40" s="134" t="s">
        <v>286</v>
      </c>
      <c r="J40" s="135"/>
    </row>
    <row r="41" spans="1:10" x14ac:dyDescent="0.25">
      <c r="A41" s="136" t="s">
        <v>461</v>
      </c>
      <c r="B41" s="137"/>
      <c r="C41" s="79"/>
      <c r="D41" s="79"/>
      <c r="E41" s="79"/>
      <c r="F41" s="79"/>
      <c r="G41" s="79"/>
      <c r="H41" s="80"/>
      <c r="J41" s="138"/>
    </row>
    <row r="42" spans="1:10" x14ac:dyDescent="0.25">
      <c r="A42" s="105"/>
      <c r="B42" s="87" t="s">
        <v>287</v>
      </c>
      <c r="C42" s="79"/>
      <c r="D42" s="79"/>
      <c r="E42" s="79"/>
      <c r="F42" s="79"/>
      <c r="G42" s="79"/>
      <c r="H42" s="80"/>
      <c r="J42" s="138"/>
    </row>
    <row r="43" spans="1:10" ht="15" customHeight="1" x14ac:dyDescent="0.25">
      <c r="A43" s="105"/>
      <c r="B43" s="402" t="s">
        <v>813</v>
      </c>
      <c r="C43" s="402"/>
      <c r="D43" s="259">
        <v>124720965.16</v>
      </c>
      <c r="E43" s="260"/>
      <c r="F43" s="260"/>
      <c r="G43" s="261">
        <v>13533.02</v>
      </c>
      <c r="H43" s="262"/>
      <c r="J43" s="138"/>
    </row>
    <row r="44" spans="1:10" ht="15" customHeight="1" x14ac:dyDescent="0.25">
      <c r="A44" s="105"/>
      <c r="B44" s="442" t="s">
        <v>814</v>
      </c>
      <c r="C44" s="443"/>
      <c r="D44" s="259">
        <v>80215.009999999995</v>
      </c>
      <c r="E44" s="260"/>
      <c r="F44" s="260"/>
      <c r="G44" s="261">
        <v>0</v>
      </c>
      <c r="H44" s="262"/>
      <c r="J44" s="138"/>
    </row>
    <row r="45" spans="1:10" ht="15" customHeight="1" x14ac:dyDescent="0.25">
      <c r="A45" s="105"/>
      <c r="B45" s="442"/>
      <c r="C45" s="443"/>
      <c r="D45" s="259"/>
      <c r="E45" s="260"/>
      <c r="F45" s="260"/>
      <c r="G45" s="261"/>
      <c r="H45" s="262"/>
      <c r="J45" s="138"/>
    </row>
    <row r="46" spans="1:10" ht="15" customHeight="1" x14ac:dyDescent="0.25">
      <c r="A46" s="105"/>
      <c r="B46" s="442"/>
      <c r="C46" s="443"/>
      <c r="D46" s="259"/>
      <c r="E46" s="260"/>
      <c r="F46" s="260"/>
      <c r="G46" s="261"/>
      <c r="H46" s="262"/>
      <c r="J46" s="138"/>
    </row>
    <row r="47" spans="1:10" ht="15" customHeight="1" x14ac:dyDescent="0.25">
      <c r="A47" s="105"/>
      <c r="B47" s="442"/>
      <c r="C47" s="443"/>
      <c r="D47" s="259"/>
      <c r="E47" s="260"/>
      <c r="F47" s="260"/>
      <c r="G47" s="261"/>
      <c r="H47" s="262"/>
      <c r="J47" s="138"/>
    </row>
    <row r="48" spans="1:10" ht="15" customHeight="1" x14ac:dyDescent="0.25">
      <c r="A48" s="105"/>
      <c r="B48" s="403" t="s">
        <v>153</v>
      </c>
      <c r="C48" s="405"/>
      <c r="D48" s="259"/>
      <c r="E48" s="260"/>
      <c r="F48" s="260"/>
      <c r="G48" s="261"/>
      <c r="H48" s="262"/>
      <c r="J48" s="138"/>
    </row>
    <row r="49" spans="1:8" x14ac:dyDescent="0.25">
      <c r="A49" s="105"/>
      <c r="B49" s="402"/>
      <c r="C49" s="402"/>
      <c r="D49" s="260"/>
      <c r="E49" s="260"/>
      <c r="F49" s="260"/>
      <c r="G49" s="263"/>
      <c r="H49" s="264"/>
    </row>
    <row r="50" spans="1:8" x14ac:dyDescent="0.25">
      <c r="A50" s="105"/>
      <c r="B50" s="87" t="s">
        <v>288</v>
      </c>
      <c r="C50" s="112"/>
      <c r="D50" s="139"/>
      <c r="E50" s="139"/>
      <c r="F50" s="139"/>
      <c r="G50" s="140"/>
      <c r="H50" s="141"/>
    </row>
    <row r="51" spans="1:8" x14ac:dyDescent="0.25">
      <c r="A51" s="105"/>
      <c r="B51" s="402" t="s">
        <v>813</v>
      </c>
      <c r="C51" s="402"/>
      <c r="D51" s="260">
        <v>5018283.28</v>
      </c>
      <c r="E51" s="260"/>
      <c r="F51" s="260"/>
      <c r="G51" s="263">
        <v>237.5</v>
      </c>
      <c r="H51" s="264"/>
    </row>
    <row r="52" spans="1:8" x14ac:dyDescent="0.25">
      <c r="A52" s="105"/>
      <c r="B52" s="442" t="s">
        <v>814</v>
      </c>
      <c r="C52" s="443"/>
      <c r="D52" s="260">
        <v>1751.82</v>
      </c>
      <c r="E52" s="260"/>
      <c r="F52" s="260"/>
      <c r="G52" s="263">
        <v>0</v>
      </c>
      <c r="H52" s="264"/>
    </row>
    <row r="53" spans="1:8" x14ac:dyDescent="0.25">
      <c r="A53" s="105"/>
      <c r="B53" s="442"/>
      <c r="C53" s="443"/>
      <c r="D53" s="260"/>
      <c r="E53" s="260"/>
      <c r="F53" s="260"/>
      <c r="G53" s="263"/>
      <c r="H53" s="264"/>
    </row>
    <row r="54" spans="1:8" x14ac:dyDescent="0.25">
      <c r="A54" s="105"/>
      <c r="B54" s="442"/>
      <c r="C54" s="443"/>
      <c r="D54" s="260"/>
      <c r="E54" s="260"/>
      <c r="F54" s="260"/>
      <c r="G54" s="263"/>
      <c r="H54" s="264"/>
    </row>
    <row r="55" spans="1:8" x14ac:dyDescent="0.25">
      <c r="A55" s="105"/>
      <c r="B55" s="442"/>
      <c r="C55" s="443"/>
      <c r="D55" s="260"/>
      <c r="E55" s="260"/>
      <c r="F55" s="260"/>
      <c r="G55" s="263"/>
      <c r="H55" s="264"/>
    </row>
    <row r="56" spans="1:8" x14ac:dyDescent="0.25">
      <c r="A56" s="105"/>
      <c r="B56" s="403" t="s">
        <v>153</v>
      </c>
      <c r="C56" s="405"/>
      <c r="D56" s="260"/>
      <c r="E56" s="260"/>
      <c r="F56" s="260"/>
      <c r="G56" s="263"/>
      <c r="H56" s="264"/>
    </row>
    <row r="57" spans="1:8" x14ac:dyDescent="0.25">
      <c r="A57" s="105"/>
      <c r="B57" s="402"/>
      <c r="C57" s="402"/>
      <c r="D57" s="260"/>
      <c r="E57" s="260"/>
      <c r="F57" s="260"/>
      <c r="G57" s="263"/>
      <c r="H57" s="264"/>
    </row>
    <row r="58" spans="1:8" x14ac:dyDescent="0.25">
      <c r="A58" s="105"/>
      <c r="B58" s="142"/>
      <c r="C58" s="119"/>
      <c r="D58" s="143">
        <f>SUM(D43:D57)</f>
        <v>129821215.27</v>
      </c>
      <c r="E58" s="144">
        <f>SUM(E43:E57)</f>
        <v>0</v>
      </c>
      <c r="F58" s="144">
        <f>SUM(F43:F57)</f>
        <v>0</v>
      </c>
      <c r="G58" s="143">
        <f>SUM(G43:G57)</f>
        <v>13770.52</v>
      </c>
      <c r="H58" s="145">
        <f>SUM(H43:H57)</f>
        <v>0</v>
      </c>
    </row>
    <row r="59" spans="1:8" x14ac:dyDescent="0.25">
      <c r="A59" s="73" t="s">
        <v>131</v>
      </c>
      <c r="B59" s="49" t="s">
        <v>297</v>
      </c>
      <c r="C59" s="119"/>
      <c r="D59" s="146"/>
      <c r="E59" s="146"/>
      <c r="F59" s="146"/>
      <c r="G59" s="147"/>
      <c r="H59" s="148"/>
    </row>
    <row r="60" spans="1:8" x14ac:dyDescent="0.25">
      <c r="A60" s="105"/>
      <c r="C60" s="43" t="s">
        <v>283</v>
      </c>
      <c r="D60" s="143">
        <f>D58</f>
        <v>129821215.27</v>
      </c>
      <c r="E60" s="144">
        <f t="shared" ref="E60:H60" si="0">E58</f>
        <v>0</v>
      </c>
      <c r="F60" s="144">
        <f t="shared" si="0"/>
        <v>0</v>
      </c>
      <c r="G60" s="143">
        <f t="shared" si="0"/>
        <v>13770.52</v>
      </c>
      <c r="H60" s="149">
        <f t="shared" si="0"/>
        <v>0</v>
      </c>
    </row>
    <row r="61" spans="1:8" x14ac:dyDescent="0.25">
      <c r="A61" s="105"/>
      <c r="C61" s="43" t="s">
        <v>284</v>
      </c>
      <c r="E61" s="298">
        <f>E60/D60</f>
        <v>0</v>
      </c>
      <c r="F61" s="298">
        <f>F60/D60</f>
        <v>0</v>
      </c>
      <c r="G61" s="298">
        <f>G60/D60</f>
        <v>1.0607295557479033E-4</v>
      </c>
      <c r="H61" s="299">
        <f>H60/D60</f>
        <v>0</v>
      </c>
    </row>
    <row r="62" spans="1:8" x14ac:dyDescent="0.25">
      <c r="A62" s="105"/>
      <c r="C62" s="43" t="s">
        <v>298</v>
      </c>
      <c r="E62" s="91" t="str">
        <f>IF(E61&gt;=(2/3),"Yes","No")</f>
        <v>No</v>
      </c>
      <c r="F62" s="91" t="str">
        <f>IF(F61&gt;=(2/3),"Yes","No")</f>
        <v>No</v>
      </c>
      <c r="G62" s="91" t="str">
        <f>IF(G61&gt;=(2/3),"Yes","No")</f>
        <v>No</v>
      </c>
      <c r="H62" s="150" t="str">
        <f>IF(H61&gt;=(2/3),"Yes","No")</f>
        <v>No</v>
      </c>
    </row>
    <row r="63" spans="1:8" x14ac:dyDescent="0.25">
      <c r="A63" s="105"/>
      <c r="B63" s="83"/>
      <c r="C63" s="83"/>
      <c r="D63" s="83"/>
      <c r="E63" s="151" t="str">
        <f>IF(E62="No", "Note A", "Note B")</f>
        <v>Note A</v>
      </c>
      <c r="F63" s="151" t="str">
        <f>IF(F62="No", "Note A", "Note B")</f>
        <v>Note A</v>
      </c>
      <c r="G63" s="151" t="str">
        <f>IF(G62="No", "Note A", "Note B")</f>
        <v>Note A</v>
      </c>
      <c r="H63" s="152" t="str">
        <f>IF(H62="No", "Note A", "Note B")</f>
        <v>Note A</v>
      </c>
    </row>
    <row r="64" spans="1:8" x14ac:dyDescent="0.25">
      <c r="A64" s="136" t="s">
        <v>462</v>
      </c>
      <c r="D64" s="153"/>
      <c r="E64" s="153"/>
      <c r="F64" s="153"/>
      <c r="G64" s="153"/>
      <c r="H64" s="75"/>
    </row>
    <row r="65" spans="1:10" x14ac:dyDescent="0.25">
      <c r="A65" s="105"/>
      <c r="B65" s="87" t="s">
        <v>287</v>
      </c>
      <c r="C65" s="79"/>
      <c r="D65" s="79"/>
      <c r="E65" s="79"/>
      <c r="F65" s="79"/>
      <c r="G65" s="79"/>
      <c r="H65" s="80"/>
      <c r="J65" s="138"/>
    </row>
    <row r="66" spans="1:10" x14ac:dyDescent="0.25">
      <c r="A66" s="105"/>
      <c r="B66" s="402"/>
      <c r="C66" s="402"/>
      <c r="D66" s="259"/>
      <c r="E66" s="260"/>
      <c r="F66" s="260"/>
      <c r="G66" s="261"/>
      <c r="H66" s="262"/>
      <c r="J66" s="138"/>
    </row>
    <row r="67" spans="1:10" x14ac:dyDescent="0.25">
      <c r="A67" s="105"/>
      <c r="B67" s="424"/>
      <c r="C67" s="425"/>
      <c r="D67" s="259"/>
      <c r="E67" s="260"/>
      <c r="F67" s="260"/>
      <c r="G67" s="261"/>
      <c r="H67" s="262"/>
      <c r="J67" s="138"/>
    </row>
    <row r="68" spans="1:10" x14ac:dyDescent="0.25">
      <c r="A68" s="105"/>
      <c r="B68" s="424"/>
      <c r="C68" s="425"/>
      <c r="D68" s="259"/>
      <c r="E68" s="260"/>
      <c r="F68" s="260"/>
      <c r="G68" s="261"/>
      <c r="H68" s="262"/>
      <c r="J68" s="138"/>
    </row>
    <row r="69" spans="1:10" x14ac:dyDescent="0.25">
      <c r="A69" s="105"/>
      <c r="B69" s="424"/>
      <c r="C69" s="425"/>
      <c r="D69" s="259"/>
      <c r="E69" s="260"/>
      <c r="F69" s="260"/>
      <c r="G69" s="261"/>
      <c r="H69" s="262"/>
      <c r="J69" s="138"/>
    </row>
    <row r="70" spans="1:10" x14ac:dyDescent="0.25">
      <c r="A70" s="105"/>
      <c r="B70" s="403" t="s">
        <v>153</v>
      </c>
      <c r="C70" s="405"/>
      <c r="D70" s="259"/>
      <c r="E70" s="260"/>
      <c r="F70" s="260"/>
      <c r="G70" s="261"/>
      <c r="H70" s="262"/>
      <c r="J70" s="138"/>
    </row>
    <row r="71" spans="1:10" x14ac:dyDescent="0.25">
      <c r="A71" s="105"/>
      <c r="B71" s="402"/>
      <c r="C71" s="402"/>
      <c r="D71" s="260"/>
      <c r="E71" s="260"/>
      <c r="F71" s="260"/>
      <c r="G71" s="263"/>
      <c r="H71" s="264"/>
    </row>
    <row r="72" spans="1:10" x14ac:dyDescent="0.25">
      <c r="A72" s="105"/>
      <c r="B72" s="87" t="s">
        <v>288</v>
      </c>
      <c r="C72" s="112"/>
      <c r="D72" s="139"/>
      <c r="E72" s="139"/>
      <c r="F72" s="139"/>
      <c r="G72" s="140"/>
      <c r="H72" s="141"/>
    </row>
    <row r="73" spans="1:10" x14ac:dyDescent="0.25">
      <c r="A73" s="105"/>
      <c r="B73" s="402"/>
      <c r="C73" s="402"/>
      <c r="D73" s="260"/>
      <c r="E73" s="260"/>
      <c r="F73" s="260"/>
      <c r="G73" s="263"/>
      <c r="H73" s="264"/>
    </row>
    <row r="74" spans="1:10" x14ac:dyDescent="0.25">
      <c r="A74" s="105"/>
      <c r="B74" s="424"/>
      <c r="C74" s="425"/>
      <c r="D74" s="260"/>
      <c r="E74" s="260"/>
      <c r="F74" s="260"/>
      <c r="G74" s="263"/>
      <c r="H74" s="264"/>
    </row>
    <row r="75" spans="1:10" x14ac:dyDescent="0.25">
      <c r="A75" s="105"/>
      <c r="B75" s="424"/>
      <c r="C75" s="425"/>
      <c r="D75" s="260"/>
      <c r="E75" s="260"/>
      <c r="F75" s="260"/>
      <c r="G75" s="263"/>
      <c r="H75" s="264"/>
    </row>
    <row r="76" spans="1:10" x14ac:dyDescent="0.25">
      <c r="A76" s="105"/>
      <c r="B76" s="424"/>
      <c r="C76" s="425"/>
      <c r="D76" s="260"/>
      <c r="E76" s="260"/>
      <c r="F76" s="260"/>
      <c r="G76" s="263"/>
      <c r="H76" s="264"/>
    </row>
    <row r="77" spans="1:10" x14ac:dyDescent="0.25">
      <c r="A77" s="105"/>
      <c r="B77" s="403" t="s">
        <v>153</v>
      </c>
      <c r="C77" s="405"/>
      <c r="D77" s="260"/>
      <c r="E77" s="260"/>
      <c r="F77" s="260"/>
      <c r="G77" s="263"/>
      <c r="H77" s="264"/>
    </row>
    <row r="78" spans="1:10" x14ac:dyDescent="0.25">
      <c r="A78" s="105"/>
      <c r="B78" s="402"/>
      <c r="C78" s="402"/>
      <c r="D78" s="260"/>
      <c r="E78" s="260"/>
      <c r="F78" s="260"/>
      <c r="G78" s="263"/>
      <c r="H78" s="264"/>
    </row>
    <row r="79" spans="1:10" x14ac:dyDescent="0.25">
      <c r="A79" s="105"/>
      <c r="B79" s="142"/>
      <c r="C79" s="119"/>
      <c r="D79" s="143">
        <f>SUM(D66:D78)</f>
        <v>0</v>
      </c>
      <c r="E79" s="144">
        <f>SUM(E66:E78)</f>
        <v>0</v>
      </c>
      <c r="F79" s="144">
        <f>SUM(F66:F78)</f>
        <v>0</v>
      </c>
      <c r="G79" s="143">
        <f>SUM(G66:G78)</f>
        <v>0</v>
      </c>
      <c r="H79" s="145">
        <f>SUM(H66:H78)</f>
        <v>0</v>
      </c>
    </row>
    <row r="80" spans="1:10" x14ac:dyDescent="0.25">
      <c r="A80" s="73" t="s">
        <v>131</v>
      </c>
      <c r="B80" s="49" t="s">
        <v>297</v>
      </c>
      <c r="C80" s="119"/>
      <c r="D80" s="146"/>
      <c r="E80" s="146"/>
      <c r="F80" s="146"/>
      <c r="G80" s="147"/>
      <c r="H80" s="148"/>
    </row>
    <row r="81" spans="1:10" x14ac:dyDescent="0.25">
      <c r="A81" s="105"/>
      <c r="C81" s="43" t="s">
        <v>283</v>
      </c>
      <c r="D81" s="143">
        <f>D79</f>
        <v>0</v>
      </c>
      <c r="E81" s="144">
        <f t="shared" ref="E81:H81" si="1">E79</f>
        <v>0</v>
      </c>
      <c r="F81" s="144">
        <f t="shared" si="1"/>
        <v>0</v>
      </c>
      <c r="G81" s="143">
        <f t="shared" si="1"/>
        <v>0</v>
      </c>
      <c r="H81" s="149">
        <f t="shared" si="1"/>
        <v>0</v>
      </c>
    </row>
    <row r="82" spans="1:10" x14ac:dyDescent="0.25">
      <c r="A82" s="105"/>
      <c r="C82" s="43" t="s">
        <v>284</v>
      </c>
      <c r="E82" s="298" t="e">
        <f>E81/D81</f>
        <v>#DIV/0!</v>
      </c>
      <c r="F82" s="298" t="e">
        <f>F81/D81</f>
        <v>#DIV/0!</v>
      </c>
      <c r="G82" s="298" t="e">
        <f>G81/D81</f>
        <v>#DIV/0!</v>
      </c>
      <c r="H82" s="299" t="e">
        <f>H81/D81</f>
        <v>#DIV/0!</v>
      </c>
    </row>
    <row r="83" spans="1:10" x14ac:dyDescent="0.25">
      <c r="A83" s="105"/>
      <c r="C83" s="43" t="s">
        <v>298</v>
      </c>
      <c r="E83" s="91" t="e">
        <f>IF(E82&gt;=(2/3),"Yes","No")</f>
        <v>#DIV/0!</v>
      </c>
      <c r="F83" s="91" t="e">
        <f>IF(F82&gt;=(2/3),"Yes","No")</f>
        <v>#DIV/0!</v>
      </c>
      <c r="G83" s="91" t="e">
        <f>IF(G82&gt;=(2/3),"Yes","No")</f>
        <v>#DIV/0!</v>
      </c>
      <c r="H83" s="150" t="e">
        <f>IF(H82&gt;=(2/3),"Yes","No")</f>
        <v>#DIV/0!</v>
      </c>
    </row>
    <row r="84" spans="1:10" x14ac:dyDescent="0.25">
      <c r="A84" s="105"/>
      <c r="B84" s="83"/>
      <c r="C84" s="83"/>
      <c r="D84" s="83"/>
      <c r="E84" s="151" t="e">
        <f>IF(E83="No", "Note A", "Note B")</f>
        <v>#DIV/0!</v>
      </c>
      <c r="F84" s="151" t="e">
        <f>IF(F83="No", "Note A", "Note B")</f>
        <v>#DIV/0!</v>
      </c>
      <c r="G84" s="151" t="e">
        <f>IF(G83="No", "Note A", "Note B")</f>
        <v>#DIV/0!</v>
      </c>
      <c r="H84" s="152" t="e">
        <f>IF(H83="No", "Note A", "Note B")</f>
        <v>#DIV/0!</v>
      </c>
    </row>
    <row r="85" spans="1:10" x14ac:dyDescent="0.25">
      <c r="A85" s="136" t="s">
        <v>463</v>
      </c>
      <c r="D85" s="153"/>
      <c r="E85" s="153"/>
      <c r="F85" s="153"/>
      <c r="G85" s="153"/>
      <c r="H85" s="75"/>
    </row>
    <row r="86" spans="1:10" x14ac:dyDescent="0.25">
      <c r="A86" s="105"/>
      <c r="B86" s="87" t="s">
        <v>287</v>
      </c>
      <c r="C86" s="79"/>
      <c r="D86" s="79"/>
      <c r="E86" s="79"/>
      <c r="F86" s="79"/>
      <c r="G86" s="79"/>
      <c r="H86" s="80"/>
    </row>
    <row r="87" spans="1:10" x14ac:dyDescent="0.25">
      <c r="A87" s="105"/>
      <c r="B87" s="402"/>
      <c r="C87" s="402"/>
      <c r="D87" s="259"/>
      <c r="E87" s="260"/>
      <c r="F87" s="260"/>
      <c r="G87" s="261"/>
      <c r="H87" s="262"/>
      <c r="J87" s="138"/>
    </row>
    <row r="88" spans="1:10" x14ac:dyDescent="0.25">
      <c r="A88" s="105"/>
      <c r="B88" s="424"/>
      <c r="C88" s="425"/>
      <c r="D88" s="259"/>
      <c r="E88" s="260"/>
      <c r="F88" s="260"/>
      <c r="G88" s="261"/>
      <c r="H88" s="262"/>
      <c r="J88" s="138"/>
    </row>
    <row r="89" spans="1:10" x14ac:dyDescent="0.25">
      <c r="A89" s="105"/>
      <c r="B89" s="424"/>
      <c r="C89" s="425"/>
      <c r="D89" s="259"/>
      <c r="E89" s="260"/>
      <c r="F89" s="260"/>
      <c r="G89" s="261"/>
      <c r="H89" s="262"/>
      <c r="J89" s="138"/>
    </row>
    <row r="90" spans="1:10" x14ac:dyDescent="0.25">
      <c r="A90" s="105"/>
      <c r="B90" s="424"/>
      <c r="C90" s="425"/>
      <c r="D90" s="259"/>
      <c r="E90" s="260"/>
      <c r="F90" s="260"/>
      <c r="G90" s="261"/>
      <c r="H90" s="262"/>
      <c r="J90" s="138"/>
    </row>
    <row r="91" spans="1:10" x14ac:dyDescent="0.25">
      <c r="A91" s="105"/>
      <c r="B91" s="403" t="s">
        <v>153</v>
      </c>
      <c r="C91" s="405"/>
      <c r="D91" s="259"/>
      <c r="E91" s="260"/>
      <c r="F91" s="260"/>
      <c r="G91" s="261"/>
      <c r="H91" s="262"/>
      <c r="J91" s="138"/>
    </row>
    <row r="92" spans="1:10" x14ac:dyDescent="0.25">
      <c r="A92" s="105"/>
      <c r="B92" s="402"/>
      <c r="C92" s="402"/>
      <c r="D92" s="260"/>
      <c r="E92" s="260"/>
      <c r="F92" s="260"/>
      <c r="G92" s="263"/>
      <c r="H92" s="264"/>
    </row>
    <row r="93" spans="1:10" x14ac:dyDescent="0.25">
      <c r="A93" s="105"/>
      <c r="B93" s="87" t="s">
        <v>288</v>
      </c>
      <c r="C93" s="112"/>
      <c r="D93" s="139"/>
      <c r="E93" s="139"/>
      <c r="F93" s="139"/>
      <c r="G93" s="140"/>
      <c r="H93" s="141"/>
    </row>
    <row r="94" spans="1:10" x14ac:dyDescent="0.25">
      <c r="A94" s="105"/>
      <c r="B94" s="402"/>
      <c r="C94" s="402"/>
      <c r="D94" s="260"/>
      <c r="E94" s="260"/>
      <c r="F94" s="260"/>
      <c r="G94" s="263"/>
      <c r="H94" s="264"/>
    </row>
    <row r="95" spans="1:10" x14ac:dyDescent="0.25">
      <c r="A95" s="105"/>
      <c r="B95" s="424"/>
      <c r="C95" s="425"/>
      <c r="D95" s="260"/>
      <c r="E95" s="260"/>
      <c r="F95" s="260"/>
      <c r="G95" s="263"/>
      <c r="H95" s="264"/>
    </row>
    <row r="96" spans="1:10" x14ac:dyDescent="0.25">
      <c r="A96" s="105"/>
      <c r="B96" s="424"/>
      <c r="C96" s="425"/>
      <c r="D96" s="260"/>
      <c r="E96" s="260"/>
      <c r="F96" s="260"/>
      <c r="G96" s="263"/>
      <c r="H96" s="264"/>
    </row>
    <row r="97" spans="1:10" x14ac:dyDescent="0.25">
      <c r="A97" s="105"/>
      <c r="B97" s="424"/>
      <c r="C97" s="425"/>
      <c r="D97" s="260"/>
      <c r="E97" s="260"/>
      <c r="F97" s="260"/>
      <c r="G97" s="263"/>
      <c r="H97" s="264"/>
    </row>
    <row r="98" spans="1:10" x14ac:dyDescent="0.25">
      <c r="A98" s="105"/>
      <c r="B98" s="403" t="s">
        <v>153</v>
      </c>
      <c r="C98" s="405"/>
      <c r="D98" s="260"/>
      <c r="E98" s="260"/>
      <c r="F98" s="260"/>
      <c r="G98" s="263"/>
      <c r="H98" s="264"/>
    </row>
    <row r="99" spans="1:10" x14ac:dyDescent="0.25">
      <c r="A99" s="105"/>
      <c r="B99" s="402"/>
      <c r="C99" s="402"/>
      <c r="D99" s="260"/>
      <c r="E99" s="260"/>
      <c r="F99" s="260"/>
      <c r="G99" s="263"/>
      <c r="H99" s="264"/>
    </row>
    <row r="100" spans="1:10" x14ac:dyDescent="0.25">
      <c r="A100" s="105"/>
      <c r="B100" s="142"/>
      <c r="C100" s="119"/>
      <c r="D100" s="143">
        <f>SUM(D87:D99)</f>
        <v>0</v>
      </c>
      <c r="E100" s="144">
        <f>SUM(E87:E99)</f>
        <v>0</v>
      </c>
      <c r="F100" s="144">
        <f>SUM(F87:F99)</f>
        <v>0</v>
      </c>
      <c r="G100" s="143">
        <f>SUM(G87:G99)</f>
        <v>0</v>
      </c>
      <c r="H100" s="145">
        <f>SUM(H87:H99)</f>
        <v>0</v>
      </c>
    </row>
    <row r="101" spans="1:10" x14ac:dyDescent="0.25">
      <c r="A101" s="73" t="s">
        <v>131</v>
      </c>
      <c r="B101" s="49" t="s">
        <v>297</v>
      </c>
      <c r="C101" s="119"/>
      <c r="D101" s="146"/>
      <c r="E101" s="146"/>
      <c r="F101" s="146"/>
      <c r="G101" s="147"/>
      <c r="H101" s="148"/>
    </row>
    <row r="102" spans="1:10" x14ac:dyDescent="0.25">
      <c r="A102" s="105"/>
      <c r="C102" s="43" t="s">
        <v>283</v>
      </c>
      <c r="D102" s="143">
        <f>D100</f>
        <v>0</v>
      </c>
      <c r="E102" s="144">
        <f t="shared" ref="E102:H102" si="2">E100</f>
        <v>0</v>
      </c>
      <c r="F102" s="144">
        <f t="shared" si="2"/>
        <v>0</v>
      </c>
      <c r="G102" s="143">
        <f t="shared" si="2"/>
        <v>0</v>
      </c>
      <c r="H102" s="149">
        <f t="shared" si="2"/>
        <v>0</v>
      </c>
    </row>
    <row r="103" spans="1:10" x14ac:dyDescent="0.25">
      <c r="A103" s="105"/>
      <c r="C103" s="43" t="s">
        <v>284</v>
      </c>
      <c r="E103" s="298" t="e">
        <f>E102/D102</f>
        <v>#DIV/0!</v>
      </c>
      <c r="F103" s="298" t="e">
        <f>F102/D102</f>
        <v>#DIV/0!</v>
      </c>
      <c r="G103" s="298" t="e">
        <f>G102/D102</f>
        <v>#DIV/0!</v>
      </c>
      <c r="H103" s="299" t="e">
        <f>H102/D102</f>
        <v>#DIV/0!</v>
      </c>
    </row>
    <row r="104" spans="1:10" x14ac:dyDescent="0.25">
      <c r="A104" s="105"/>
      <c r="C104" s="43" t="s">
        <v>298</v>
      </c>
      <c r="E104" s="91" t="e">
        <f>IF(E103&gt;=(2/3),"Yes","No")</f>
        <v>#DIV/0!</v>
      </c>
      <c r="F104" s="91" t="e">
        <f>IF(F103&gt;=(2/3),"Yes","No")</f>
        <v>#DIV/0!</v>
      </c>
      <c r="G104" s="91" t="e">
        <f>IF(G103&gt;=(2/3),"Yes","No")</f>
        <v>#DIV/0!</v>
      </c>
      <c r="H104" s="150" t="e">
        <f>IF(H103&gt;=(2/3),"Yes","No")</f>
        <v>#DIV/0!</v>
      </c>
    </row>
    <row r="105" spans="1:10" x14ac:dyDescent="0.25">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25">
      <c r="A106" s="136" t="s">
        <v>464</v>
      </c>
      <c r="D106" s="153"/>
      <c r="E106" s="153"/>
      <c r="F106" s="153"/>
      <c r="G106" s="153"/>
      <c r="H106" s="75"/>
    </row>
    <row r="107" spans="1:10" x14ac:dyDescent="0.25">
      <c r="A107" s="105"/>
      <c r="B107" s="87" t="s">
        <v>287</v>
      </c>
      <c r="C107" s="79"/>
      <c r="D107" s="79"/>
      <c r="E107" s="79"/>
      <c r="F107" s="79"/>
      <c r="G107" s="79"/>
      <c r="H107" s="80"/>
    </row>
    <row r="108" spans="1:10" x14ac:dyDescent="0.25">
      <c r="A108" s="105"/>
      <c r="B108" s="402"/>
      <c r="C108" s="402"/>
      <c r="D108" s="259"/>
      <c r="E108" s="260"/>
      <c r="F108" s="260"/>
      <c r="G108" s="261"/>
      <c r="H108" s="262"/>
      <c r="J108" s="138"/>
    </row>
    <row r="109" spans="1:10" x14ac:dyDescent="0.25">
      <c r="A109" s="105"/>
      <c r="B109" s="424"/>
      <c r="C109" s="425"/>
      <c r="D109" s="259"/>
      <c r="E109" s="260"/>
      <c r="F109" s="260"/>
      <c r="G109" s="261"/>
      <c r="H109" s="262"/>
      <c r="J109" s="138"/>
    </row>
    <row r="110" spans="1:10" x14ac:dyDescent="0.25">
      <c r="A110" s="105"/>
      <c r="B110" s="424"/>
      <c r="C110" s="425"/>
      <c r="D110" s="259"/>
      <c r="E110" s="260"/>
      <c r="F110" s="260"/>
      <c r="G110" s="261"/>
      <c r="H110" s="262"/>
      <c r="J110" s="138"/>
    </row>
    <row r="111" spans="1:10" x14ac:dyDescent="0.25">
      <c r="A111" s="105"/>
      <c r="B111" s="424"/>
      <c r="C111" s="425"/>
      <c r="D111" s="259"/>
      <c r="E111" s="260"/>
      <c r="F111" s="260"/>
      <c r="G111" s="261"/>
      <c r="H111" s="262"/>
      <c r="J111" s="138"/>
    </row>
    <row r="112" spans="1:10" x14ac:dyDescent="0.25">
      <c r="A112" s="105"/>
      <c r="B112" s="403" t="s">
        <v>153</v>
      </c>
      <c r="C112" s="405"/>
      <c r="D112" s="259"/>
      <c r="E112" s="260"/>
      <c r="F112" s="260"/>
      <c r="G112" s="261"/>
      <c r="H112" s="262"/>
      <c r="J112" s="138"/>
    </row>
    <row r="113" spans="1:8" x14ac:dyDescent="0.25">
      <c r="A113" s="105"/>
      <c r="B113" s="402"/>
      <c r="C113" s="402"/>
      <c r="D113" s="260"/>
      <c r="E113" s="260"/>
      <c r="F113" s="260"/>
      <c r="G113" s="263"/>
      <c r="H113" s="264"/>
    </row>
    <row r="114" spans="1:8" x14ac:dyDescent="0.25">
      <c r="A114" s="105"/>
      <c r="B114" s="87" t="s">
        <v>288</v>
      </c>
      <c r="C114" s="112"/>
      <c r="D114" s="139"/>
      <c r="E114" s="139"/>
      <c r="F114" s="139"/>
      <c r="G114" s="140"/>
      <c r="H114" s="141"/>
    </row>
    <row r="115" spans="1:8" x14ac:dyDescent="0.25">
      <c r="A115" s="105"/>
      <c r="B115" s="402"/>
      <c r="C115" s="402"/>
      <c r="D115" s="260"/>
      <c r="E115" s="260"/>
      <c r="F115" s="260"/>
      <c r="G115" s="263"/>
      <c r="H115" s="264"/>
    </row>
    <row r="116" spans="1:8" x14ac:dyDescent="0.25">
      <c r="A116" s="105"/>
      <c r="B116" s="424"/>
      <c r="C116" s="425"/>
      <c r="D116" s="260"/>
      <c r="E116" s="260"/>
      <c r="F116" s="260"/>
      <c r="G116" s="263"/>
      <c r="H116" s="264"/>
    </row>
    <row r="117" spans="1:8" x14ac:dyDescent="0.25">
      <c r="A117" s="105"/>
      <c r="B117" s="424"/>
      <c r="C117" s="425"/>
      <c r="D117" s="260"/>
      <c r="E117" s="260"/>
      <c r="F117" s="260"/>
      <c r="G117" s="263"/>
      <c r="H117" s="264"/>
    </row>
    <row r="118" spans="1:8" x14ac:dyDescent="0.25">
      <c r="A118" s="105"/>
      <c r="B118" s="424"/>
      <c r="C118" s="425"/>
      <c r="D118" s="260"/>
      <c r="E118" s="260"/>
      <c r="F118" s="260"/>
      <c r="G118" s="263"/>
      <c r="H118" s="264"/>
    </row>
    <row r="119" spans="1:8" x14ac:dyDescent="0.25">
      <c r="A119" s="105"/>
      <c r="B119" s="403" t="s">
        <v>153</v>
      </c>
      <c r="C119" s="405"/>
      <c r="D119" s="260"/>
      <c r="E119" s="260"/>
      <c r="F119" s="260"/>
      <c r="G119" s="263"/>
      <c r="H119" s="264"/>
    </row>
    <row r="120" spans="1:8" x14ac:dyDescent="0.25">
      <c r="A120" s="105"/>
      <c r="B120" s="402"/>
      <c r="C120" s="402"/>
      <c r="D120" s="260"/>
      <c r="E120" s="260"/>
      <c r="F120" s="260"/>
      <c r="G120" s="263"/>
      <c r="H120" s="264"/>
    </row>
    <row r="121" spans="1:8" x14ac:dyDescent="0.25">
      <c r="A121" s="105"/>
      <c r="B121" s="142"/>
      <c r="C121" s="119"/>
      <c r="D121" s="143">
        <f>SUM(D108:D120)</f>
        <v>0</v>
      </c>
      <c r="E121" s="144">
        <f>SUM(E108:E120)</f>
        <v>0</v>
      </c>
      <c r="F121" s="144">
        <f>SUM(F108:F120)</f>
        <v>0</v>
      </c>
      <c r="G121" s="143">
        <f>SUM(G108:G120)</f>
        <v>0</v>
      </c>
      <c r="H121" s="145">
        <f>SUM(H108:H120)</f>
        <v>0</v>
      </c>
    </row>
    <row r="122" spans="1:8" x14ac:dyDescent="0.25">
      <c r="A122" s="73" t="s">
        <v>131</v>
      </c>
      <c r="B122" s="49" t="s">
        <v>297</v>
      </c>
      <c r="C122" s="119"/>
      <c r="D122" s="146"/>
      <c r="E122" s="146"/>
      <c r="F122" s="146"/>
      <c r="G122" s="147"/>
      <c r="H122" s="148"/>
    </row>
    <row r="123" spans="1:8" x14ac:dyDescent="0.25">
      <c r="A123" s="105"/>
      <c r="C123" s="43" t="s">
        <v>283</v>
      </c>
      <c r="D123" s="143">
        <f>D121</f>
        <v>0</v>
      </c>
      <c r="E123" s="144">
        <f t="shared" ref="E123:H123" si="3">E121</f>
        <v>0</v>
      </c>
      <c r="F123" s="144">
        <f t="shared" si="3"/>
        <v>0</v>
      </c>
      <c r="G123" s="143">
        <f t="shared" si="3"/>
        <v>0</v>
      </c>
      <c r="H123" s="149">
        <f t="shared" si="3"/>
        <v>0</v>
      </c>
    </row>
    <row r="124" spans="1:8" x14ac:dyDescent="0.25">
      <c r="A124" s="105"/>
      <c r="C124" s="43" t="s">
        <v>284</v>
      </c>
      <c r="E124" s="298" t="e">
        <f>E123/D123</f>
        <v>#DIV/0!</v>
      </c>
      <c r="F124" s="298" t="e">
        <f>F123/D123</f>
        <v>#DIV/0!</v>
      </c>
      <c r="G124" s="298" t="e">
        <f>G123/D123</f>
        <v>#DIV/0!</v>
      </c>
      <c r="H124" s="299" t="e">
        <f>H123/D123</f>
        <v>#DIV/0!</v>
      </c>
    </row>
    <row r="125" spans="1:8" x14ac:dyDescent="0.25">
      <c r="A125" s="105"/>
      <c r="C125" s="43" t="s">
        <v>298</v>
      </c>
      <c r="E125" s="91" t="e">
        <f>IF(E124&gt;=(2/3),"Yes","No")</f>
        <v>#DIV/0!</v>
      </c>
      <c r="F125" s="91" t="e">
        <f>IF(F124&gt;=(2/3),"Yes","No")</f>
        <v>#DIV/0!</v>
      </c>
      <c r="G125" s="91" t="e">
        <f>IF(G124&gt;=(2/3),"Yes","No")</f>
        <v>#DIV/0!</v>
      </c>
      <c r="H125" s="150" t="e">
        <f>IF(H124&gt;=(2/3),"Yes","No")</f>
        <v>#DIV/0!</v>
      </c>
    </row>
    <row r="126" spans="1:8" x14ac:dyDescent="0.25">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25">
      <c r="A127" s="105"/>
      <c r="D127" s="153"/>
      <c r="E127" s="153"/>
      <c r="F127" s="153"/>
      <c r="G127" s="153"/>
      <c r="H127" s="75"/>
    </row>
    <row r="128" spans="1:8" ht="15" customHeight="1" x14ac:dyDescent="0.25">
      <c r="A128" s="105"/>
      <c r="B128" s="154" t="s">
        <v>291</v>
      </c>
      <c r="C128" s="142" t="s">
        <v>317</v>
      </c>
      <c r="D128" s="142"/>
      <c r="E128" s="142"/>
      <c r="F128" s="142"/>
      <c r="G128" s="142"/>
      <c r="H128" s="155"/>
    </row>
    <row r="129" spans="1:8" ht="15" customHeight="1" x14ac:dyDescent="0.25">
      <c r="A129" s="105"/>
      <c r="B129" s="154" t="s">
        <v>292</v>
      </c>
      <c r="C129" s="437" t="s">
        <v>351</v>
      </c>
      <c r="D129" s="437"/>
      <c r="E129" s="437"/>
      <c r="F129" s="437"/>
      <c r="G129" s="437"/>
      <c r="H129" s="438"/>
    </row>
    <row r="130" spans="1:8" x14ac:dyDescent="0.25">
      <c r="A130" s="105"/>
      <c r="B130" s="156"/>
      <c r="C130" s="437"/>
      <c r="D130" s="437"/>
      <c r="E130" s="437"/>
      <c r="F130" s="437"/>
      <c r="G130" s="437"/>
      <c r="H130" s="438"/>
    </row>
    <row r="131" spans="1:8" x14ac:dyDescent="0.25">
      <c r="A131" s="105"/>
      <c r="E131" s="91"/>
      <c r="F131" s="91"/>
      <c r="G131" s="91"/>
      <c r="H131" s="150"/>
    </row>
    <row r="132" spans="1:8" x14ac:dyDescent="0.25">
      <c r="A132" s="73" t="s">
        <v>132</v>
      </c>
      <c r="B132" s="49" t="s">
        <v>293</v>
      </c>
      <c r="E132" s="91"/>
      <c r="F132" s="91"/>
      <c r="G132" s="91"/>
      <c r="H132" s="150"/>
    </row>
    <row r="133" spans="1:8" x14ac:dyDescent="0.25">
      <c r="A133" s="105"/>
      <c r="B133" s="426" t="s">
        <v>301</v>
      </c>
      <c r="C133" s="426"/>
      <c r="D133" s="426"/>
      <c r="E133" s="426"/>
      <c r="F133" s="426"/>
      <c r="G133" s="426"/>
      <c r="H133" s="427"/>
    </row>
    <row r="134" spans="1:8" x14ac:dyDescent="0.25">
      <c r="A134" s="73"/>
      <c r="B134" s="426"/>
      <c r="C134" s="426"/>
      <c r="D134" s="426"/>
      <c r="E134" s="426"/>
      <c r="F134" s="426"/>
      <c r="G134" s="426"/>
      <c r="H134" s="427"/>
    </row>
    <row r="135" spans="1:8" x14ac:dyDescent="0.25">
      <c r="A135" s="73"/>
      <c r="B135" s="426"/>
      <c r="C135" s="426"/>
      <c r="D135" s="426"/>
      <c r="E135" s="426"/>
      <c r="F135" s="426"/>
      <c r="G135" s="426"/>
      <c r="H135" s="427"/>
    </row>
    <row r="136" spans="1:8" x14ac:dyDescent="0.25">
      <c r="A136" s="73"/>
      <c r="E136" s="91"/>
      <c r="F136" s="91"/>
      <c r="G136" s="91"/>
      <c r="H136" s="150"/>
    </row>
    <row r="137" spans="1:8" x14ac:dyDescent="0.25">
      <c r="A137" s="73"/>
      <c r="B137" s="426" t="s">
        <v>334</v>
      </c>
      <c r="C137" s="426"/>
      <c r="D137" s="426"/>
      <c r="E137" s="426"/>
      <c r="F137" s="426"/>
      <c r="G137" s="426"/>
      <c r="H137" s="427"/>
    </row>
    <row r="138" spans="1:8" x14ac:dyDescent="0.25">
      <c r="A138" s="73"/>
      <c r="B138" s="426"/>
      <c r="C138" s="426"/>
      <c r="D138" s="426"/>
      <c r="E138" s="426"/>
      <c r="F138" s="426"/>
      <c r="G138" s="426"/>
      <c r="H138" s="427"/>
    </row>
    <row r="139" spans="1:8" x14ac:dyDescent="0.25">
      <c r="A139" s="73"/>
      <c r="B139" s="426"/>
      <c r="C139" s="426"/>
      <c r="D139" s="426"/>
      <c r="E139" s="426"/>
      <c r="F139" s="426"/>
      <c r="G139" s="426"/>
      <c r="H139" s="427"/>
    </row>
    <row r="140" spans="1:8" x14ac:dyDescent="0.25">
      <c r="A140" s="73"/>
      <c r="B140" s="426"/>
      <c r="C140" s="426"/>
      <c r="D140" s="426"/>
      <c r="E140" s="426"/>
      <c r="F140" s="426"/>
      <c r="G140" s="426"/>
      <c r="H140" s="427"/>
    </row>
    <row r="141" spans="1:8" x14ac:dyDescent="0.25">
      <c r="A141" s="73"/>
      <c r="B141" s="426"/>
      <c r="C141" s="426"/>
      <c r="D141" s="426"/>
      <c r="E141" s="426"/>
      <c r="F141" s="426"/>
      <c r="G141" s="426"/>
      <c r="H141" s="427"/>
    </row>
    <row r="142" spans="1:8" x14ac:dyDescent="0.25">
      <c r="A142" s="73"/>
      <c r="E142" s="91"/>
      <c r="F142" s="91"/>
      <c r="G142" s="91"/>
      <c r="H142" s="150"/>
    </row>
    <row r="143" spans="1:8" x14ac:dyDescent="0.25">
      <c r="A143" s="73"/>
      <c r="B143" s="49" t="s">
        <v>413</v>
      </c>
      <c r="D143" s="428"/>
      <c r="E143" s="428"/>
      <c r="F143" s="428"/>
      <c r="G143" s="428"/>
      <c r="H143" s="429"/>
    </row>
    <row r="144" spans="1:8" x14ac:dyDescent="0.25">
      <c r="A144" s="73"/>
      <c r="D144" s="77"/>
      <c r="E144" s="157"/>
      <c r="F144" s="157"/>
      <c r="G144" s="157"/>
      <c r="H144" s="158"/>
    </row>
    <row r="145" spans="1:8" x14ac:dyDescent="0.25">
      <c r="A145" s="73"/>
      <c r="D145" s="77" t="s">
        <v>302</v>
      </c>
      <c r="E145" s="157" t="s">
        <v>295</v>
      </c>
      <c r="F145" s="157" t="s">
        <v>300</v>
      </c>
      <c r="G145" s="157"/>
      <c r="H145" s="158"/>
    </row>
    <row r="146" spans="1:8" x14ac:dyDescent="0.25">
      <c r="A146" s="73"/>
      <c r="B146" s="159" t="s">
        <v>294</v>
      </c>
      <c r="C146" s="83"/>
      <c r="D146" s="160" t="s">
        <v>303</v>
      </c>
      <c r="E146" s="161" t="s">
        <v>296</v>
      </c>
      <c r="F146" s="161" t="s">
        <v>299</v>
      </c>
      <c r="G146" s="439" t="s">
        <v>304</v>
      </c>
      <c r="H146" s="440"/>
    </row>
    <row r="147" spans="1:8" x14ac:dyDescent="0.25">
      <c r="A147" s="73"/>
      <c r="B147" s="43" t="s">
        <v>490</v>
      </c>
      <c r="C147" s="43" t="s">
        <v>350</v>
      </c>
      <c r="E147" s="91"/>
      <c r="G147" s="91"/>
      <c r="H147" s="150"/>
    </row>
    <row r="148" spans="1:8" x14ac:dyDescent="0.25">
      <c r="A148" s="73"/>
      <c r="C148" s="162" t="str">
        <f>IF(E62="Yes", "Complete Analysis", "N/A - Do Not Complete")</f>
        <v>N/A - Do Not Complete</v>
      </c>
      <c r="D148" s="283"/>
      <c r="E148" s="260"/>
      <c r="F148" s="90" t="e">
        <f>E148/E154</f>
        <v>#DIV/0!</v>
      </c>
      <c r="G148" s="422"/>
      <c r="H148" s="423"/>
    </row>
    <row r="149" spans="1:8" x14ac:dyDescent="0.25">
      <c r="A149" s="73"/>
      <c r="D149" s="283"/>
      <c r="E149" s="260"/>
      <c r="F149" s="90" t="e">
        <f>E149/E154</f>
        <v>#DIV/0!</v>
      </c>
      <c r="G149" s="422"/>
      <c r="H149" s="423"/>
    </row>
    <row r="150" spans="1:8" x14ac:dyDescent="0.25">
      <c r="A150" s="73"/>
      <c r="D150" s="283"/>
      <c r="E150" s="260"/>
      <c r="F150" s="90" t="e">
        <f>E150/E154</f>
        <v>#DIV/0!</v>
      </c>
      <c r="G150" s="422"/>
      <c r="H150" s="423"/>
    </row>
    <row r="151" spans="1:8" x14ac:dyDescent="0.25">
      <c r="A151" s="73"/>
      <c r="D151" s="283"/>
      <c r="E151" s="260"/>
      <c r="F151" s="90" t="e">
        <f>E151/E154</f>
        <v>#DIV/0!</v>
      </c>
      <c r="G151" s="422"/>
      <c r="H151" s="423"/>
    </row>
    <row r="152" spans="1:8" x14ac:dyDescent="0.25">
      <c r="A152" s="73"/>
      <c r="D152" s="283"/>
      <c r="E152" s="260"/>
      <c r="F152" s="90" t="e">
        <f>E152/E154</f>
        <v>#DIV/0!</v>
      </c>
      <c r="G152" s="422"/>
      <c r="H152" s="423"/>
    </row>
    <row r="153" spans="1:8" x14ac:dyDescent="0.25">
      <c r="A153" s="73"/>
      <c r="D153" s="284"/>
      <c r="E153" s="266"/>
      <c r="F153" s="90" t="e">
        <f>E153/E154</f>
        <v>#DIV/0!</v>
      </c>
      <c r="G153" s="420"/>
      <c r="H153" s="421"/>
    </row>
    <row r="154" spans="1:8" x14ac:dyDescent="0.25">
      <c r="A154" s="73"/>
      <c r="C154" s="163"/>
      <c r="D154" s="163" t="s">
        <v>352</v>
      </c>
      <c r="E154" s="164">
        <f>SUM(E148:E153)</f>
        <v>0</v>
      </c>
      <c r="F154" s="91"/>
      <c r="G154" s="165" t="s">
        <v>305</v>
      </c>
      <c r="H154" s="287"/>
    </row>
    <row r="155" spans="1:8" x14ac:dyDescent="0.25">
      <c r="A155" s="73"/>
      <c r="E155" s="91"/>
      <c r="F155" s="91"/>
      <c r="G155" s="91"/>
      <c r="H155" s="150"/>
    </row>
    <row r="156" spans="1:8" x14ac:dyDescent="0.25">
      <c r="A156" s="73"/>
      <c r="B156" s="43" t="s">
        <v>490</v>
      </c>
      <c r="C156" s="43" t="s">
        <v>148</v>
      </c>
      <c r="E156" s="91"/>
      <c r="F156" s="91"/>
      <c r="G156" s="91"/>
      <c r="H156" s="150"/>
    </row>
    <row r="157" spans="1:8" x14ac:dyDescent="0.25">
      <c r="A157" s="73"/>
      <c r="C157" s="162" t="str">
        <f>IF(F62="Yes", "Complete Analysis", "N/A - Do Not Complete")</f>
        <v>N/A - Do Not Complete</v>
      </c>
      <c r="D157" s="283"/>
      <c r="E157" s="260"/>
      <c r="F157" s="90" t="e">
        <f>E157/E163</f>
        <v>#DIV/0!</v>
      </c>
      <c r="G157" s="422"/>
      <c r="H157" s="423"/>
    </row>
    <row r="158" spans="1:8" x14ac:dyDescent="0.25">
      <c r="A158" s="73"/>
      <c r="D158" s="283"/>
      <c r="E158" s="260"/>
      <c r="F158" s="90" t="e">
        <f>E158/E163</f>
        <v>#DIV/0!</v>
      </c>
      <c r="G158" s="422"/>
      <c r="H158" s="423"/>
    </row>
    <row r="159" spans="1:8" x14ac:dyDescent="0.25">
      <c r="A159" s="73"/>
      <c r="D159" s="283"/>
      <c r="E159" s="260"/>
      <c r="F159" s="90" t="e">
        <f>E159/E163</f>
        <v>#DIV/0!</v>
      </c>
      <c r="G159" s="422"/>
      <c r="H159" s="423"/>
    </row>
    <row r="160" spans="1:8" x14ac:dyDescent="0.25">
      <c r="A160" s="73"/>
      <c r="D160" s="283"/>
      <c r="E160" s="260"/>
      <c r="F160" s="90" t="e">
        <f>E160/E163</f>
        <v>#DIV/0!</v>
      </c>
      <c r="G160" s="422"/>
      <c r="H160" s="423"/>
    </row>
    <row r="161" spans="1:10" x14ac:dyDescent="0.25">
      <c r="A161" s="73"/>
      <c r="D161" s="283"/>
      <c r="E161" s="260"/>
      <c r="F161" s="90" t="e">
        <f>E161/E163</f>
        <v>#DIV/0!</v>
      </c>
      <c r="G161" s="422"/>
      <c r="H161" s="423"/>
    </row>
    <row r="162" spans="1:10" x14ac:dyDescent="0.25">
      <c r="A162" s="73"/>
      <c r="D162" s="284"/>
      <c r="E162" s="266"/>
      <c r="F162" s="90" t="e">
        <f>E162/E163</f>
        <v>#DIV/0!</v>
      </c>
      <c r="G162" s="420"/>
      <c r="H162" s="421"/>
    </row>
    <row r="163" spans="1:10" x14ac:dyDescent="0.25">
      <c r="A163" s="73"/>
      <c r="D163" s="163" t="s">
        <v>306</v>
      </c>
      <c r="E163" s="164">
        <f>SUM(E157:E162)</f>
        <v>0</v>
      </c>
      <c r="F163" s="91"/>
      <c r="G163" s="165" t="s">
        <v>305</v>
      </c>
      <c r="H163" s="288"/>
    </row>
    <row r="164" spans="1:10" x14ac:dyDescent="0.25">
      <c r="A164" s="73"/>
      <c r="D164" s="163"/>
      <c r="E164" s="139"/>
      <c r="F164" s="91"/>
      <c r="G164" s="165"/>
      <c r="H164" s="166"/>
    </row>
    <row r="165" spans="1:10" x14ac:dyDescent="0.25">
      <c r="A165" s="105"/>
      <c r="B165" s="43" t="s">
        <v>490</v>
      </c>
      <c r="C165" s="43" t="s">
        <v>491</v>
      </c>
      <c r="E165" s="91"/>
      <c r="F165" s="91"/>
      <c r="G165" s="91"/>
      <c r="H165" s="150"/>
      <c r="J165" s="138"/>
    </row>
    <row r="166" spans="1:10" x14ac:dyDescent="0.25">
      <c r="A166" s="105"/>
      <c r="C166" s="162" t="str">
        <f>IF(G62="Yes", "Complete Analysis", "N/A - Do Not Complete")</f>
        <v>N/A - Do Not Complete</v>
      </c>
      <c r="D166" s="283" t="s">
        <v>815</v>
      </c>
      <c r="E166" s="259">
        <v>13770.52</v>
      </c>
      <c r="F166" s="90">
        <f>E166/$E$170</f>
        <v>1</v>
      </c>
      <c r="G166" s="422" t="s">
        <v>14</v>
      </c>
      <c r="H166" s="423"/>
      <c r="J166" s="138"/>
    </row>
    <row r="167" spans="1:10" x14ac:dyDescent="0.25">
      <c r="A167" s="105"/>
      <c r="D167" s="283"/>
      <c r="E167" s="259"/>
      <c r="F167" s="90">
        <f>E167/$E$170</f>
        <v>0</v>
      </c>
      <c r="G167" s="422"/>
      <c r="H167" s="423"/>
      <c r="J167" s="138"/>
    </row>
    <row r="168" spans="1:10" x14ac:dyDescent="0.25">
      <c r="A168" s="105"/>
      <c r="D168" s="285"/>
      <c r="E168" s="267"/>
      <c r="F168" s="90">
        <f>E168/$E$170</f>
        <v>0</v>
      </c>
      <c r="G168" s="422"/>
      <c r="H168" s="423"/>
    </row>
    <row r="169" spans="1:10" x14ac:dyDescent="0.25">
      <c r="A169" s="105"/>
      <c r="D169" s="284"/>
      <c r="E169" s="267"/>
      <c r="F169" s="90">
        <f>E169/$E$170</f>
        <v>0</v>
      </c>
      <c r="G169" s="420"/>
      <c r="H169" s="421"/>
    </row>
    <row r="170" spans="1:10" x14ac:dyDescent="0.25">
      <c r="A170" s="105"/>
      <c r="D170" s="163" t="s">
        <v>307</v>
      </c>
      <c r="E170" s="167">
        <f>SUM(E166:E169)</f>
        <v>13770.52</v>
      </c>
      <c r="F170" s="91"/>
      <c r="G170" s="165" t="s">
        <v>305</v>
      </c>
      <c r="H170" s="288" t="s">
        <v>14</v>
      </c>
    </row>
    <row r="171" spans="1:10" x14ac:dyDescent="0.25">
      <c r="A171" s="105"/>
      <c r="E171" s="91"/>
      <c r="F171" s="91"/>
      <c r="G171" s="91"/>
      <c r="H171" s="150"/>
    </row>
    <row r="172" spans="1:10" x14ac:dyDescent="0.25">
      <c r="A172" s="105"/>
      <c r="B172" s="43" t="s">
        <v>490</v>
      </c>
      <c r="C172" s="43" t="s">
        <v>511</v>
      </c>
      <c r="E172" s="91"/>
      <c r="F172" s="91"/>
      <c r="G172" s="91"/>
      <c r="H172" s="150"/>
      <c r="J172" s="138"/>
    </row>
    <row r="173" spans="1:10" x14ac:dyDescent="0.25">
      <c r="A173" s="105"/>
      <c r="C173" s="162" t="e">
        <f>IF(G83="Yes", "Complete Analysis", "N/A - Do Not Complete")</f>
        <v>#DIV/0!</v>
      </c>
      <c r="D173" s="283"/>
      <c r="E173" s="259"/>
      <c r="F173" s="90" t="e">
        <f>E173/$E$177</f>
        <v>#DIV/0!</v>
      </c>
      <c r="G173" s="422"/>
      <c r="H173" s="423"/>
      <c r="J173" s="138"/>
    </row>
    <row r="174" spans="1:10" x14ac:dyDescent="0.25">
      <c r="A174" s="105"/>
      <c r="D174" s="283"/>
      <c r="E174" s="259"/>
      <c r="F174" s="90" t="e">
        <f>E174/$E$177</f>
        <v>#DIV/0!</v>
      </c>
      <c r="G174" s="422"/>
      <c r="H174" s="423"/>
      <c r="J174" s="138"/>
    </row>
    <row r="175" spans="1:10" x14ac:dyDescent="0.25">
      <c r="A175" s="105"/>
      <c r="D175" s="285"/>
      <c r="E175" s="267"/>
      <c r="F175" s="90" t="e">
        <f>E175/$E$177</f>
        <v>#DIV/0!</v>
      </c>
      <c r="G175" s="422"/>
      <c r="H175" s="423"/>
      <c r="J175" s="138"/>
    </row>
    <row r="176" spans="1:10" x14ac:dyDescent="0.25">
      <c r="A176" s="105"/>
      <c r="D176" s="284"/>
      <c r="E176" s="267"/>
      <c r="F176" s="90" t="e">
        <f>E176/$E$177</f>
        <v>#DIV/0!</v>
      </c>
      <c r="G176" s="420"/>
      <c r="H176" s="421"/>
      <c r="J176" s="138"/>
    </row>
    <row r="177" spans="1:10" x14ac:dyDescent="0.25">
      <c r="A177" s="105"/>
      <c r="D177" s="163" t="s">
        <v>307</v>
      </c>
      <c r="E177" s="167">
        <f>SUM(E173:E176)</f>
        <v>0</v>
      </c>
      <c r="F177" s="91"/>
      <c r="G177" s="165" t="s">
        <v>305</v>
      </c>
      <c r="H177" s="288"/>
      <c r="J177" s="138"/>
    </row>
    <row r="178" spans="1:10" x14ac:dyDescent="0.25">
      <c r="A178" s="105"/>
      <c r="E178" s="91"/>
      <c r="F178" s="91"/>
      <c r="G178" s="91"/>
      <c r="H178" s="150"/>
      <c r="J178" s="138"/>
    </row>
    <row r="179" spans="1:10" x14ac:dyDescent="0.25">
      <c r="A179" s="105"/>
      <c r="B179" s="43" t="s">
        <v>490</v>
      </c>
      <c r="C179" s="43" t="s">
        <v>512</v>
      </c>
      <c r="E179" s="91"/>
      <c r="F179" s="91"/>
      <c r="G179" s="91"/>
      <c r="H179" s="150"/>
      <c r="J179" s="138"/>
    </row>
    <row r="180" spans="1:10" x14ac:dyDescent="0.25">
      <c r="A180" s="105"/>
      <c r="C180" s="162" t="e">
        <f>IF(G104="Yes", "Complete Analysis", "N/A - Do Not Complete")</f>
        <v>#DIV/0!</v>
      </c>
      <c r="D180" s="283"/>
      <c r="E180" s="259"/>
      <c r="F180" s="90" t="e">
        <f>E180/$E$184</f>
        <v>#DIV/0!</v>
      </c>
      <c r="G180" s="422"/>
      <c r="H180" s="423"/>
      <c r="J180" s="138"/>
    </row>
    <row r="181" spans="1:10" x14ac:dyDescent="0.25">
      <c r="A181" s="105"/>
      <c r="D181" s="283"/>
      <c r="E181" s="259"/>
      <c r="F181" s="90" t="e">
        <f>E181/$E$184</f>
        <v>#DIV/0!</v>
      </c>
      <c r="G181" s="422"/>
      <c r="H181" s="423"/>
      <c r="J181" s="138"/>
    </row>
    <row r="182" spans="1:10" x14ac:dyDescent="0.25">
      <c r="A182" s="105"/>
      <c r="D182" s="283"/>
      <c r="E182" s="259"/>
      <c r="F182" s="90" t="e">
        <f>E182/$E$184</f>
        <v>#DIV/0!</v>
      </c>
      <c r="G182" s="422"/>
      <c r="H182" s="423"/>
      <c r="J182" s="138"/>
    </row>
    <row r="183" spans="1:10" x14ac:dyDescent="0.25">
      <c r="A183" s="105"/>
      <c r="D183" s="284"/>
      <c r="E183" s="267"/>
      <c r="F183" s="90" t="e">
        <f>E183/$E$184</f>
        <v>#DIV/0!</v>
      </c>
      <c r="G183" s="420"/>
      <c r="H183" s="421"/>
      <c r="J183" s="138"/>
    </row>
    <row r="184" spans="1:10" x14ac:dyDescent="0.25">
      <c r="A184" s="105"/>
      <c r="D184" s="163" t="s">
        <v>307</v>
      </c>
      <c r="E184" s="167">
        <f>SUM(E180:E183)</f>
        <v>0</v>
      </c>
      <c r="F184" s="91"/>
      <c r="G184" s="165" t="s">
        <v>305</v>
      </c>
      <c r="H184" s="288"/>
      <c r="J184" s="138"/>
    </row>
    <row r="185" spans="1:10" x14ac:dyDescent="0.25">
      <c r="A185" s="105"/>
      <c r="E185" s="91"/>
      <c r="F185" s="91"/>
      <c r="G185" s="91"/>
      <c r="H185" s="150"/>
      <c r="J185" s="138"/>
    </row>
    <row r="186" spans="1:10" x14ac:dyDescent="0.25">
      <c r="A186" s="105"/>
      <c r="B186" s="43" t="s">
        <v>490</v>
      </c>
      <c r="C186" s="43" t="s">
        <v>513</v>
      </c>
      <c r="E186" s="91"/>
      <c r="F186" s="91"/>
      <c r="G186" s="91"/>
      <c r="H186" s="150"/>
      <c r="J186" s="138"/>
    </row>
    <row r="187" spans="1:10" x14ac:dyDescent="0.25">
      <c r="A187" s="105"/>
      <c r="C187" s="162" t="e">
        <f>IF(G125="Yes", "Complete Analysis", "N/A - Do Not Complete")</f>
        <v>#DIV/0!</v>
      </c>
      <c r="D187" s="283"/>
      <c r="E187" s="259"/>
      <c r="F187" s="90" t="e">
        <f>E187/$E$192</f>
        <v>#DIV/0!</v>
      </c>
      <c r="G187" s="422"/>
      <c r="H187" s="423"/>
      <c r="J187" s="138"/>
    </row>
    <row r="188" spans="1:10" x14ac:dyDescent="0.25">
      <c r="A188" s="105"/>
      <c r="D188" s="283"/>
      <c r="E188" s="259"/>
      <c r="F188" s="90" t="e">
        <f>E188/$E$192</f>
        <v>#DIV/0!</v>
      </c>
      <c r="G188" s="422"/>
      <c r="H188" s="423"/>
    </row>
    <row r="189" spans="1:10" x14ac:dyDescent="0.25">
      <c r="A189" s="105"/>
      <c r="D189" s="283"/>
      <c r="E189" s="259"/>
      <c r="F189" s="90" t="e">
        <f>E189/$E$192</f>
        <v>#DIV/0!</v>
      </c>
      <c r="G189" s="422"/>
      <c r="H189" s="423"/>
    </row>
    <row r="190" spans="1:10" x14ac:dyDescent="0.25">
      <c r="A190" s="105"/>
      <c r="D190" s="285"/>
      <c r="E190" s="267"/>
      <c r="F190" s="90" t="e">
        <f>E190/$E$192</f>
        <v>#DIV/0!</v>
      </c>
      <c r="G190" s="422"/>
      <c r="H190" s="423"/>
    </row>
    <row r="191" spans="1:10" x14ac:dyDescent="0.25">
      <c r="A191" s="105"/>
      <c r="D191" s="284"/>
      <c r="E191" s="267"/>
      <c r="F191" s="90" t="e">
        <f>E191/$E$192</f>
        <v>#DIV/0!</v>
      </c>
      <c r="G191" s="420"/>
      <c r="H191" s="421"/>
    </row>
    <row r="192" spans="1:10" x14ac:dyDescent="0.25">
      <c r="A192" s="105"/>
      <c r="D192" s="163" t="s">
        <v>307</v>
      </c>
      <c r="E192" s="167">
        <f>SUM(E187:E191)</f>
        <v>0</v>
      </c>
      <c r="F192" s="91"/>
      <c r="G192" s="165" t="s">
        <v>305</v>
      </c>
      <c r="H192" s="288"/>
    </row>
    <row r="193" spans="1:8" x14ac:dyDescent="0.25">
      <c r="A193" s="105"/>
      <c r="E193" s="91"/>
      <c r="F193" s="91"/>
      <c r="G193" s="91"/>
      <c r="H193" s="150"/>
    </row>
    <row r="194" spans="1:8" x14ac:dyDescent="0.25">
      <c r="A194" s="105"/>
      <c r="B194" s="43" t="s">
        <v>490</v>
      </c>
      <c r="C194" s="43" t="s">
        <v>492</v>
      </c>
      <c r="E194" s="91"/>
      <c r="F194" s="91"/>
      <c r="G194" s="91"/>
      <c r="H194" s="150"/>
    </row>
    <row r="195" spans="1:8" x14ac:dyDescent="0.25">
      <c r="A195" s="105"/>
      <c r="C195" s="162" t="str">
        <f>IF(H62="Yes", "Complete Analysis", "N/A - Do Not Complete")</f>
        <v>N/A - Do Not Complete</v>
      </c>
      <c r="D195" s="286"/>
      <c r="E195" s="259"/>
      <c r="F195" s="90" t="e">
        <f>E195/E197</f>
        <v>#DIV/0!</v>
      </c>
      <c r="G195" s="422"/>
      <c r="H195" s="423"/>
    </row>
    <row r="196" spans="1:8" x14ac:dyDescent="0.25">
      <c r="A196" s="105"/>
      <c r="C196" s="162"/>
      <c r="D196" s="284"/>
      <c r="E196" s="267"/>
      <c r="F196" s="90" t="e">
        <f>E196/E197</f>
        <v>#DIV/0!</v>
      </c>
      <c r="G196" s="420"/>
      <c r="H196" s="421"/>
    </row>
    <row r="197" spans="1:8" x14ac:dyDescent="0.25">
      <c r="A197" s="105"/>
      <c r="C197" s="162"/>
      <c r="D197" s="163" t="s">
        <v>308</v>
      </c>
      <c r="E197" s="167">
        <f>SUM(E195:E196)</f>
        <v>0</v>
      </c>
      <c r="F197" s="90"/>
      <c r="G197" s="165" t="s">
        <v>305</v>
      </c>
      <c r="H197" s="289"/>
    </row>
    <row r="198" spans="1:8" ht="15.75" thickBot="1" x14ac:dyDescent="0.3">
      <c r="A198" s="120"/>
      <c r="B198" s="95"/>
      <c r="C198" s="168"/>
      <c r="D198" s="169"/>
      <c r="E198" s="169"/>
      <c r="F198" s="170"/>
      <c r="G198" s="96"/>
      <c r="H198" s="171"/>
    </row>
    <row r="199" spans="1:8" ht="15.75" thickBot="1" x14ac:dyDescent="0.3">
      <c r="C199" s="162"/>
      <c r="E199" s="139"/>
      <c r="F199" s="91"/>
      <c r="G199" s="91"/>
      <c r="H199" s="91"/>
    </row>
    <row r="200" spans="1:8" ht="16.5" thickBot="1" x14ac:dyDescent="0.3">
      <c r="A200" s="414" t="s">
        <v>385</v>
      </c>
      <c r="B200" s="415"/>
      <c r="C200" s="415"/>
      <c r="D200" s="415"/>
      <c r="E200" s="415"/>
      <c r="F200" s="415"/>
      <c r="G200" s="415"/>
      <c r="H200" s="416"/>
    </row>
    <row r="201" spans="1:8" x14ac:dyDescent="0.25">
      <c r="A201" s="73" t="s">
        <v>134</v>
      </c>
      <c r="B201" s="431" t="s">
        <v>335</v>
      </c>
      <c r="C201" s="431"/>
      <c r="D201" s="431"/>
      <c r="E201" s="431"/>
      <c r="F201" s="431"/>
      <c r="G201" s="431"/>
      <c r="H201" s="432"/>
    </row>
    <row r="202" spans="1:8" x14ac:dyDescent="0.25">
      <c r="A202" s="73"/>
      <c r="B202" s="426"/>
      <c r="C202" s="426"/>
      <c r="D202" s="426"/>
      <c r="E202" s="426"/>
      <c r="F202" s="426"/>
      <c r="G202" s="426"/>
      <c r="H202" s="427"/>
    </row>
    <row r="203" spans="1:8" x14ac:dyDescent="0.25">
      <c r="A203" s="105"/>
      <c r="H203" s="75"/>
    </row>
    <row r="204" spans="1:8" x14ac:dyDescent="0.25">
      <c r="A204" s="73"/>
      <c r="B204" s="49" t="s">
        <v>413</v>
      </c>
      <c r="D204" s="418"/>
      <c r="E204" s="418"/>
      <c r="F204" s="418"/>
      <c r="G204" s="418"/>
      <c r="H204" s="419"/>
    </row>
    <row r="205" spans="1:8" x14ac:dyDescent="0.25">
      <c r="A205" s="73"/>
      <c r="C205" s="77"/>
      <c r="D205" s="77"/>
      <c r="E205" s="77"/>
      <c r="F205" s="77"/>
      <c r="G205" s="77"/>
      <c r="H205" s="78"/>
    </row>
    <row r="206" spans="1:8" x14ac:dyDescent="0.25">
      <c r="A206" s="105"/>
      <c r="E206" s="433" t="s">
        <v>290</v>
      </c>
      <c r="F206" s="433"/>
      <c r="G206" s="433"/>
      <c r="H206" s="434"/>
    </row>
    <row r="207" spans="1:8" x14ac:dyDescent="0.25">
      <c r="A207" s="105"/>
      <c r="E207" s="79" t="s">
        <v>138</v>
      </c>
      <c r="F207" s="79" t="s">
        <v>138</v>
      </c>
      <c r="G207" s="79" t="s">
        <v>138</v>
      </c>
      <c r="H207" s="80" t="s">
        <v>138</v>
      </c>
    </row>
    <row r="208" spans="1:8" x14ac:dyDescent="0.25">
      <c r="A208" s="105"/>
      <c r="B208" s="81" t="s">
        <v>194</v>
      </c>
      <c r="C208" s="82"/>
      <c r="D208" s="83"/>
      <c r="E208" s="82" t="s">
        <v>350</v>
      </c>
      <c r="F208" s="82" t="s">
        <v>148</v>
      </c>
      <c r="G208" s="82" t="s">
        <v>285</v>
      </c>
      <c r="H208" s="134" t="s">
        <v>286</v>
      </c>
    </row>
    <row r="209" spans="1:10" ht="21.95" customHeight="1" x14ac:dyDescent="0.25">
      <c r="A209" s="105"/>
      <c r="B209" s="87" t="s">
        <v>287</v>
      </c>
      <c r="C209" s="79"/>
      <c r="D209" s="79"/>
      <c r="E209" s="79"/>
      <c r="F209" s="79"/>
      <c r="G209" s="79"/>
      <c r="H209" s="80"/>
    </row>
    <row r="210" spans="1:10" x14ac:dyDescent="0.25">
      <c r="A210" s="105"/>
      <c r="B210" s="435" t="s">
        <v>813</v>
      </c>
      <c r="C210" s="435"/>
      <c r="D210" s="435"/>
      <c r="E210" s="268"/>
      <c r="F210" s="268"/>
      <c r="G210" s="270" t="s">
        <v>795</v>
      </c>
      <c r="H210" s="269"/>
    </row>
    <row r="211" spans="1:10" x14ac:dyDescent="0.25">
      <c r="A211" s="105"/>
      <c r="B211" s="402"/>
      <c r="C211" s="402"/>
      <c r="D211" s="402"/>
      <c r="E211" s="270"/>
      <c r="F211" s="270"/>
      <c r="G211" s="270"/>
      <c r="H211" s="269"/>
    </row>
    <row r="212" spans="1:10" x14ac:dyDescent="0.25">
      <c r="A212" s="105"/>
      <c r="B212" s="402"/>
      <c r="C212" s="402"/>
      <c r="D212" s="402"/>
      <c r="E212" s="270"/>
      <c r="F212" s="270"/>
      <c r="G212" s="270"/>
      <c r="H212" s="269"/>
    </row>
    <row r="213" spans="1:10" x14ac:dyDescent="0.25">
      <c r="A213" s="105"/>
      <c r="B213" s="430" t="s">
        <v>153</v>
      </c>
      <c r="C213" s="430"/>
      <c r="D213" s="430"/>
      <c r="E213" s="270"/>
      <c r="F213" s="270"/>
      <c r="G213" s="270"/>
      <c r="H213" s="269"/>
    </row>
    <row r="214" spans="1:10" x14ac:dyDescent="0.25">
      <c r="A214" s="105"/>
      <c r="B214" s="402"/>
      <c r="C214" s="402"/>
      <c r="D214" s="402"/>
      <c r="E214" s="270"/>
      <c r="F214" s="270"/>
      <c r="G214" s="270"/>
      <c r="H214" s="271"/>
    </row>
    <row r="215" spans="1:10" ht="21.95" customHeight="1" x14ac:dyDescent="0.25">
      <c r="A215" s="105"/>
      <c r="B215" s="87" t="s">
        <v>288</v>
      </c>
      <c r="C215" s="112"/>
      <c r="D215" s="139"/>
      <c r="E215" s="139"/>
      <c r="F215" s="139"/>
      <c r="G215" s="140"/>
      <c r="H215" s="141"/>
    </row>
    <row r="216" spans="1:10" x14ac:dyDescent="0.25">
      <c r="A216" s="105"/>
      <c r="B216" s="402" t="s">
        <v>813</v>
      </c>
      <c r="C216" s="402"/>
      <c r="D216" s="402"/>
      <c r="E216" s="270"/>
      <c r="F216" s="270"/>
      <c r="G216" s="270" t="s">
        <v>795</v>
      </c>
      <c r="H216" s="271"/>
    </row>
    <row r="217" spans="1:10" x14ac:dyDescent="0.25">
      <c r="A217" s="105"/>
      <c r="B217" s="424"/>
      <c r="C217" s="436"/>
      <c r="D217" s="425"/>
      <c r="E217" s="270"/>
      <c r="F217" s="270"/>
      <c r="G217" s="270"/>
      <c r="H217" s="271"/>
    </row>
    <row r="218" spans="1:10" x14ac:dyDescent="0.25">
      <c r="A218" s="105"/>
      <c r="B218" s="424"/>
      <c r="C218" s="436"/>
      <c r="D218" s="425"/>
      <c r="E218" s="270"/>
      <c r="F218" s="270"/>
      <c r="G218" s="270"/>
      <c r="H218" s="271"/>
    </row>
    <row r="219" spans="1:10" x14ac:dyDescent="0.25">
      <c r="A219" s="105"/>
      <c r="B219" s="424"/>
      <c r="C219" s="436"/>
      <c r="D219" s="425"/>
      <c r="E219" s="270"/>
      <c r="F219" s="270"/>
      <c r="G219" s="270"/>
      <c r="H219" s="271"/>
    </row>
    <row r="220" spans="1:10" x14ac:dyDescent="0.25">
      <c r="A220" s="105"/>
      <c r="B220" s="403" t="s">
        <v>153</v>
      </c>
      <c r="C220" s="404"/>
      <c r="D220" s="405"/>
      <c r="E220" s="270"/>
      <c r="F220" s="270"/>
      <c r="G220" s="270"/>
      <c r="H220" s="271"/>
    </row>
    <row r="221" spans="1:10" x14ac:dyDescent="0.25">
      <c r="A221" s="105"/>
      <c r="B221" s="402"/>
      <c r="C221" s="402"/>
      <c r="D221" s="402"/>
      <c r="E221" s="270"/>
      <c r="F221" s="270"/>
      <c r="G221" s="270"/>
      <c r="H221" s="271"/>
    </row>
    <row r="222" spans="1:10" x14ac:dyDescent="0.25">
      <c r="A222" s="105"/>
      <c r="B222" s="118"/>
      <c r="C222" s="118"/>
      <c r="D222" s="118"/>
      <c r="E222" s="119"/>
      <c r="F222" s="119"/>
      <c r="G222" s="119"/>
      <c r="H222" s="172"/>
    </row>
    <row r="223" spans="1:10" x14ac:dyDescent="0.25">
      <c r="A223" s="73" t="s">
        <v>135</v>
      </c>
      <c r="B223" s="117" t="s">
        <v>336</v>
      </c>
      <c r="C223" s="118"/>
      <c r="D223" s="118"/>
      <c r="E223" s="119"/>
      <c r="F223" s="119"/>
      <c r="G223" s="119"/>
      <c r="H223" s="172"/>
      <c r="J223" s="138"/>
    </row>
    <row r="224" spans="1:10" x14ac:dyDescent="0.25">
      <c r="A224" s="105"/>
      <c r="B224" s="406"/>
      <c r="C224" s="406"/>
      <c r="D224" s="406"/>
      <c r="E224" s="406"/>
      <c r="F224" s="406"/>
      <c r="G224" s="406"/>
      <c r="H224" s="407"/>
      <c r="J224" s="138"/>
    </row>
    <row r="225" spans="1:10" x14ac:dyDescent="0.25">
      <c r="A225" s="105"/>
      <c r="B225" s="406"/>
      <c r="C225" s="406"/>
      <c r="D225" s="406"/>
      <c r="E225" s="406"/>
      <c r="F225" s="406"/>
      <c r="G225" s="406"/>
      <c r="H225" s="407"/>
      <c r="J225" s="138"/>
    </row>
    <row r="226" spans="1:10" ht="15.75" thickBot="1" x14ac:dyDescent="0.3">
      <c r="A226" s="120"/>
      <c r="B226" s="173"/>
      <c r="C226" s="174"/>
      <c r="D226" s="174"/>
      <c r="E226" s="174"/>
      <c r="F226" s="174"/>
      <c r="G226" s="174"/>
      <c r="H226" s="175"/>
    </row>
    <row r="227" spans="1:10" x14ac:dyDescent="0.25">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21" priority="1">
      <formula>$F$17="no"</formula>
    </cfRule>
  </conditionalFormatting>
  <conditionalFormatting sqref="A28:H32 A33:D33 A34:C35 A36:H167 A168:G169 A170:H174 A175:G176 A177:H182 A183:G183 A184:H189 A190:G191 A192:H226">
    <cfRule type="expression" dxfId="220" priority="3">
      <formula>AND($F$11="no",$F$13="no",$F$15="no",$F$20="no")</formula>
    </cfRule>
  </conditionalFormatting>
  <conditionalFormatting sqref="A64:H126 A172:H174 A175:G176 A177:H182 A183:G183 A184:H189 A190:G191 A192:H192">
    <cfRule type="expression" dxfId="219" priority="7">
      <formula>$F$17="no"</formula>
    </cfRule>
  </conditionalFormatting>
  <conditionalFormatting sqref="B165:H167">
    <cfRule type="expression" dxfId="218" priority="21">
      <formula>$F$15="no"</formula>
    </cfRule>
  </conditionalFormatting>
  <conditionalFormatting sqref="B172:H174">
    <cfRule type="expression" dxfId="217" priority="20">
      <formula>$F$15="no"</formula>
    </cfRule>
  </conditionalFormatting>
  <conditionalFormatting sqref="C165">
    <cfRule type="expression" dxfId="216" priority="5">
      <formula>$F$17="no"</formula>
    </cfRule>
  </conditionalFormatting>
  <conditionalFormatting sqref="C194">
    <cfRule type="expression" dxfId="215" priority="2">
      <formula>$F$17="no"</formula>
    </cfRule>
  </conditionalFormatting>
  <conditionalFormatting sqref="E43:E49 E51:E58 E60:E63 E73:E79 E81:E84 E94:E100 E102:E105 E115:E121 E123:E126 B147:H154 E216:E221">
    <cfRule type="expression" dxfId="214" priority="32">
      <formula>$F$11="no"</formula>
    </cfRule>
  </conditionalFormatting>
  <conditionalFormatting sqref="E66:E71">
    <cfRule type="expression" dxfId="213" priority="19">
      <formula>$F$11="no"</formula>
    </cfRule>
  </conditionalFormatting>
  <conditionalFormatting sqref="E87:E92">
    <cfRule type="expression" dxfId="212" priority="15">
      <formula>$F$11="no"</formula>
    </cfRule>
  </conditionalFormatting>
  <conditionalFormatting sqref="E108:E113">
    <cfRule type="expression" dxfId="211" priority="11">
      <formula>$F$11="no"</formula>
    </cfRule>
  </conditionalFormatting>
  <conditionalFormatting sqref="E210:E214">
    <cfRule type="expression" dxfId="210" priority="28">
      <formula>$F$11="no"</formula>
    </cfRule>
  </conditionalFormatting>
  <conditionalFormatting sqref="F43:F49 F51:F58 F60:F63 F73:F79 F81:F84 F94:F100 F102:F105 F115:F121 F123:F126 B156:H163 F216:F221">
    <cfRule type="expression" dxfId="209" priority="31">
      <formula>$F$13="no"</formula>
    </cfRule>
  </conditionalFormatting>
  <conditionalFormatting sqref="F66:F71">
    <cfRule type="expression" dxfId="208" priority="18">
      <formula>$F$13="no"</formula>
    </cfRule>
  </conditionalFormatting>
  <conditionalFormatting sqref="F87:F92">
    <cfRule type="expression" dxfId="207" priority="14">
      <formula>$F$13="no"</formula>
    </cfRule>
  </conditionalFormatting>
  <conditionalFormatting sqref="F108:F113">
    <cfRule type="expression" dxfId="206" priority="10">
      <formula>$F$13="no"</formula>
    </cfRule>
  </conditionalFormatting>
  <conditionalFormatting sqref="F210:F214">
    <cfRule type="expression" dxfId="20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4" priority="30">
      <formula>$F$15="no"</formula>
    </cfRule>
  </conditionalFormatting>
  <conditionalFormatting sqref="G66:G71">
    <cfRule type="expression" dxfId="203" priority="17">
      <formula>$F$15="no"</formula>
    </cfRule>
  </conditionalFormatting>
  <conditionalFormatting sqref="G87:G92">
    <cfRule type="expression" dxfId="202" priority="13">
      <formula>$F$15="no"</formula>
    </cfRule>
  </conditionalFormatting>
  <conditionalFormatting sqref="G108:G113">
    <cfRule type="expression" dxfId="201" priority="9">
      <formula>$F$15="no"</formula>
    </cfRule>
  </conditionalFormatting>
  <conditionalFormatting sqref="G210:G214">
    <cfRule type="expression" dxfId="200" priority="26">
      <formula>$F$15="no"</formula>
    </cfRule>
  </conditionalFormatting>
  <conditionalFormatting sqref="H43:H49 H51:H58 H60:H63 H73:H79 H81:H84 H94:H100 H102:H105 H115:H121 H123:H126 B194:H197 H216:H221">
    <cfRule type="expression" dxfId="199" priority="29">
      <formula>$F$20="no"</formula>
    </cfRule>
  </conditionalFormatting>
  <conditionalFormatting sqref="H66:H71">
    <cfRule type="expression" dxfId="198" priority="16">
      <formula>$F$20="no"</formula>
    </cfRule>
  </conditionalFormatting>
  <conditionalFormatting sqref="H87:H92">
    <cfRule type="expression" dxfId="197" priority="12">
      <formula>$F$20="no"</formula>
    </cfRule>
  </conditionalFormatting>
  <conditionalFormatting sqref="H108:H113">
    <cfRule type="expression" dxfId="196" priority="8">
      <formula>$F$20="no"</formula>
    </cfRule>
  </conditionalFormatting>
  <conditionalFormatting sqref="H210:H214">
    <cfRule type="expression" dxfId="19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sheetPr>
  <dimension ref="A1:K232"/>
  <sheetViews>
    <sheetView showGridLines="0" zoomScaleNormal="100" workbookViewId="0">
      <selection activeCell="A2" sqref="A2"/>
    </sheetView>
  </sheetViews>
  <sheetFormatPr defaultColWidth="9.140625" defaultRowHeight="15" x14ac:dyDescent="0.25"/>
  <cols>
    <col min="1" max="1" width="3" style="43" customWidth="1"/>
    <col min="2" max="2" width="14.140625" style="43" customWidth="1"/>
    <col min="3" max="3" width="42.42578125" style="43" customWidth="1"/>
    <col min="4" max="7" width="17.28515625" style="43" customWidth="1"/>
    <col min="8" max="8" width="22.5703125" style="43" customWidth="1"/>
    <col min="9" max="9" width="2.570312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467</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XIX Adults</v>
      </c>
      <c r="D6" s="50"/>
      <c r="E6" s="50"/>
      <c r="F6" s="50"/>
      <c r="G6" s="50"/>
    </row>
    <row r="7" spans="1:8" ht="15.75" thickBot="1" x14ac:dyDescent="0.3"/>
    <row r="8" spans="1:8" x14ac:dyDescent="0.25">
      <c r="A8" s="52" t="s">
        <v>375</v>
      </c>
      <c r="B8" s="53"/>
      <c r="C8" s="53"/>
      <c r="D8" s="53"/>
      <c r="E8" s="53"/>
      <c r="F8" s="53"/>
      <c r="G8" s="53"/>
      <c r="H8" s="54"/>
    </row>
    <row r="9" spans="1:8" ht="15" customHeight="1" x14ac:dyDescent="0.25">
      <c r="A9" s="55" t="s">
        <v>374</v>
      </c>
      <c r="B9" s="126"/>
      <c r="C9" s="126"/>
      <c r="D9" s="126"/>
      <c r="E9" s="126"/>
      <c r="F9" s="126"/>
      <c r="G9" s="126"/>
      <c r="H9" s="127"/>
    </row>
    <row r="10" spans="1:8" x14ac:dyDescent="0.25">
      <c r="A10" s="58"/>
      <c r="B10" s="59"/>
      <c r="C10" s="59"/>
      <c r="D10" s="59"/>
      <c r="E10" s="59"/>
      <c r="F10" s="59"/>
      <c r="G10" s="59"/>
      <c r="H10" s="60"/>
    </row>
    <row r="11" spans="1:8" x14ac:dyDescent="0.25">
      <c r="A11" s="61" t="s">
        <v>370</v>
      </c>
      <c r="B11" s="62" t="s">
        <v>386</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387</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388</v>
      </c>
      <c r="C15" s="59"/>
      <c r="D15" s="59"/>
      <c r="E15" s="59"/>
      <c r="F15" s="63" t="s">
        <v>371</v>
      </c>
      <c r="G15" s="64" t="str">
        <f>IF(F15="yes","  Complete Section 1 and Section 2","")</f>
        <v xml:space="preserve">  Complete Section 1 and Section 2</v>
      </c>
      <c r="H15" s="60"/>
    </row>
    <row r="16" spans="1:8" ht="6" customHeight="1" x14ac:dyDescent="0.25">
      <c r="A16" s="61"/>
      <c r="B16" s="62"/>
      <c r="C16" s="59"/>
      <c r="D16" s="59"/>
      <c r="E16" s="59"/>
      <c r="F16" s="59"/>
      <c r="G16" s="64"/>
      <c r="H16" s="60"/>
    </row>
    <row r="17" spans="1:10" x14ac:dyDescent="0.25">
      <c r="A17" s="61" t="s">
        <v>379</v>
      </c>
      <c r="B17" s="441" t="s">
        <v>497</v>
      </c>
      <c r="C17" s="441"/>
      <c r="D17" s="441"/>
      <c r="E17" s="441"/>
      <c r="F17" s="128" t="s">
        <v>372</v>
      </c>
      <c r="G17" s="64" t="str">
        <f>IF(F17="yes","  Report each income level in separate tiers in Section 1 and Section 2","")</f>
        <v/>
      </c>
      <c r="H17" s="60"/>
    </row>
    <row r="18" spans="1:10" x14ac:dyDescent="0.25">
      <c r="A18" s="61"/>
      <c r="B18" s="441"/>
      <c r="C18" s="441"/>
      <c r="D18" s="441"/>
      <c r="E18" s="441"/>
      <c r="F18" s="130"/>
      <c r="G18" s="64"/>
      <c r="H18" s="60"/>
    </row>
    <row r="19" spans="1:10" ht="6" customHeight="1" x14ac:dyDescent="0.25">
      <c r="A19" s="61"/>
      <c r="B19" s="62"/>
      <c r="C19" s="59"/>
      <c r="D19" s="59"/>
      <c r="E19" s="59"/>
      <c r="F19" s="59"/>
      <c r="G19" s="64"/>
      <c r="H19" s="60"/>
    </row>
    <row r="20" spans="1:10" x14ac:dyDescent="0.25">
      <c r="A20" s="61" t="s">
        <v>489</v>
      </c>
      <c r="B20" s="62" t="s">
        <v>389</v>
      </c>
      <c r="C20" s="59"/>
      <c r="D20" s="59"/>
      <c r="E20" s="59"/>
      <c r="F20" s="128" t="s">
        <v>372</v>
      </c>
      <c r="G20" s="64" t="str">
        <f>IF(F20="yes","  Complete Section 1 and Section 2","")</f>
        <v/>
      </c>
      <c r="H20" s="60"/>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44"/>
      <c r="C24" s="444"/>
      <c r="D24" s="444"/>
      <c r="E24" s="444"/>
      <c r="F24" s="444"/>
      <c r="G24" s="444"/>
      <c r="H24" s="129"/>
      <c r="J24" s="131"/>
    </row>
    <row r="25" spans="1:10" x14ac:dyDescent="0.25">
      <c r="A25" s="61"/>
      <c r="B25" s="445"/>
      <c r="C25" s="445"/>
      <c r="D25" s="445"/>
      <c r="E25" s="445"/>
      <c r="F25" s="445"/>
      <c r="G25" s="445"/>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14" t="s">
        <v>391</v>
      </c>
      <c r="B28" s="415"/>
      <c r="C28" s="415"/>
      <c r="D28" s="415"/>
      <c r="E28" s="415"/>
      <c r="F28" s="415"/>
      <c r="G28" s="415"/>
      <c r="H28" s="416"/>
    </row>
    <row r="29" spans="1:10" x14ac:dyDescent="0.25">
      <c r="A29" s="73" t="s">
        <v>130</v>
      </c>
      <c r="B29" s="431" t="s">
        <v>368</v>
      </c>
      <c r="C29" s="431"/>
      <c r="D29" s="431"/>
      <c r="E29" s="431"/>
      <c r="F29" s="431"/>
      <c r="G29" s="431"/>
      <c r="H29" s="432"/>
    </row>
    <row r="30" spans="1:10" x14ac:dyDescent="0.25">
      <c r="A30" s="73"/>
      <c r="B30" s="426"/>
      <c r="C30" s="426"/>
      <c r="D30" s="426"/>
      <c r="E30" s="426"/>
      <c r="F30" s="426"/>
      <c r="G30" s="426"/>
      <c r="H30" s="427"/>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46" t="s">
        <v>487</v>
      </c>
      <c r="E33" s="446"/>
      <c r="F33" s="446"/>
      <c r="G33" s="446"/>
      <c r="H33" s="447"/>
    </row>
    <row r="34" spans="1:10" ht="15" customHeight="1" x14ac:dyDescent="0.25">
      <c r="A34" s="73"/>
      <c r="B34" s="49"/>
      <c r="D34" s="446"/>
      <c r="E34" s="446"/>
      <c r="F34" s="446"/>
      <c r="G34" s="446"/>
      <c r="H34" s="447"/>
    </row>
    <row r="35" spans="1:10" x14ac:dyDescent="0.25">
      <c r="A35" s="73"/>
      <c r="B35" s="49"/>
      <c r="D35" s="446"/>
      <c r="E35" s="446"/>
      <c r="F35" s="446"/>
      <c r="G35" s="446"/>
      <c r="H35" s="447"/>
    </row>
    <row r="36" spans="1:10" x14ac:dyDescent="0.25">
      <c r="A36" s="73"/>
      <c r="C36" s="77"/>
      <c r="D36" s="77"/>
      <c r="E36" s="77"/>
      <c r="F36" s="77"/>
      <c r="G36" s="77"/>
      <c r="H36" s="78"/>
    </row>
    <row r="37" spans="1:10" ht="15" customHeight="1" x14ac:dyDescent="0.25">
      <c r="A37" s="105"/>
      <c r="B37" s="77"/>
      <c r="C37" s="77"/>
      <c r="D37" s="77"/>
      <c r="E37" s="433" t="s">
        <v>290</v>
      </c>
      <c r="F37" s="433"/>
      <c r="G37" s="433"/>
      <c r="H37" s="434"/>
    </row>
    <row r="38" spans="1:10" x14ac:dyDescent="0.25">
      <c r="A38" s="105"/>
      <c r="E38" s="79" t="s">
        <v>158</v>
      </c>
      <c r="F38" s="79" t="s">
        <v>158</v>
      </c>
      <c r="G38" s="79" t="s">
        <v>158</v>
      </c>
      <c r="H38" s="80" t="s">
        <v>158</v>
      </c>
    </row>
    <row r="39" spans="1:10" x14ac:dyDescent="0.25">
      <c r="A39" s="105"/>
      <c r="B39" s="79"/>
      <c r="C39" s="79"/>
      <c r="D39" s="79" t="s">
        <v>164</v>
      </c>
      <c r="E39" s="79" t="s">
        <v>161</v>
      </c>
      <c r="F39" s="79" t="s">
        <v>161</v>
      </c>
      <c r="G39" s="79" t="s">
        <v>161</v>
      </c>
      <c r="H39" s="80" t="s">
        <v>161</v>
      </c>
      <c r="J39" s="176"/>
    </row>
    <row r="40" spans="1:10" x14ac:dyDescent="0.25">
      <c r="A40" s="105"/>
      <c r="B40" s="81" t="s">
        <v>191</v>
      </c>
      <c r="C40" s="82"/>
      <c r="D40" s="82" t="s">
        <v>158</v>
      </c>
      <c r="E40" s="82" t="s">
        <v>350</v>
      </c>
      <c r="F40" s="82" t="s">
        <v>148</v>
      </c>
      <c r="G40" s="82" t="s">
        <v>285</v>
      </c>
      <c r="H40" s="134" t="s">
        <v>286</v>
      </c>
      <c r="J40" s="177"/>
    </row>
    <row r="41" spans="1:10" x14ac:dyDescent="0.25">
      <c r="A41" s="136" t="s">
        <v>461</v>
      </c>
      <c r="B41" s="137"/>
      <c r="C41" s="79"/>
      <c r="D41" s="79"/>
      <c r="E41" s="79"/>
      <c r="F41" s="79"/>
      <c r="G41" s="79"/>
      <c r="H41" s="80"/>
      <c r="J41" s="177"/>
    </row>
    <row r="42" spans="1:10" ht="21.95" customHeight="1" x14ac:dyDescent="0.25">
      <c r="A42" s="105"/>
      <c r="B42" s="87" t="s">
        <v>287</v>
      </c>
      <c r="C42" s="79"/>
      <c r="D42" s="79"/>
      <c r="E42" s="79"/>
      <c r="F42" s="79"/>
      <c r="G42" s="79"/>
      <c r="H42" s="80"/>
    </row>
    <row r="43" spans="1:10" ht="15" customHeight="1" x14ac:dyDescent="0.25">
      <c r="A43" s="105"/>
      <c r="B43" s="402" t="s">
        <v>530</v>
      </c>
      <c r="C43" s="402"/>
      <c r="D43" s="259">
        <v>892117659.15999997</v>
      </c>
      <c r="E43" s="260"/>
      <c r="F43" s="260"/>
      <c r="G43" s="261">
        <v>120742.65</v>
      </c>
      <c r="H43" s="262"/>
    </row>
    <row r="44" spans="1:10" ht="15" customHeight="1" x14ac:dyDescent="0.25">
      <c r="A44" s="105"/>
      <c r="B44" s="424"/>
      <c r="C44" s="425"/>
      <c r="D44" s="259"/>
      <c r="E44" s="260"/>
      <c r="F44" s="260"/>
      <c r="G44" s="261"/>
      <c r="H44" s="262"/>
    </row>
    <row r="45" spans="1:10" ht="15" customHeight="1" x14ac:dyDescent="0.25">
      <c r="A45" s="105"/>
      <c r="B45" s="424"/>
      <c r="C45" s="425"/>
      <c r="D45" s="259"/>
      <c r="E45" s="260"/>
      <c r="F45" s="260"/>
      <c r="G45" s="261"/>
      <c r="H45" s="262"/>
    </row>
    <row r="46" spans="1:10" ht="15" customHeight="1" x14ac:dyDescent="0.25">
      <c r="A46" s="105"/>
      <c r="B46" s="424"/>
      <c r="C46" s="425"/>
      <c r="D46" s="259"/>
      <c r="E46" s="260"/>
      <c r="F46" s="260"/>
      <c r="G46" s="261"/>
      <c r="H46" s="262"/>
    </row>
    <row r="47" spans="1:10" ht="15" customHeight="1" x14ac:dyDescent="0.25">
      <c r="A47" s="105"/>
      <c r="B47" s="403" t="s">
        <v>153</v>
      </c>
      <c r="C47" s="405"/>
      <c r="D47" s="259"/>
      <c r="E47" s="260"/>
      <c r="F47" s="260"/>
      <c r="G47" s="261"/>
      <c r="H47" s="262"/>
    </row>
    <row r="48" spans="1:10" x14ac:dyDescent="0.25">
      <c r="A48" s="105"/>
      <c r="B48" s="402"/>
      <c r="C48" s="402"/>
      <c r="D48" s="260"/>
      <c r="E48" s="260"/>
      <c r="F48" s="260"/>
      <c r="G48" s="263"/>
      <c r="H48" s="264"/>
    </row>
    <row r="49" spans="1:10" ht="21.95" customHeight="1" x14ac:dyDescent="0.25">
      <c r="A49" s="105"/>
      <c r="B49" s="87" t="s">
        <v>288</v>
      </c>
      <c r="C49" s="112"/>
      <c r="D49" s="139"/>
      <c r="E49" s="139"/>
      <c r="F49" s="139"/>
      <c r="G49" s="140"/>
      <c r="H49" s="141"/>
      <c r="J49" s="177"/>
    </row>
    <row r="50" spans="1:10" x14ac:dyDescent="0.25">
      <c r="A50" s="105"/>
      <c r="B50" s="402" t="s">
        <v>530</v>
      </c>
      <c r="C50" s="402"/>
      <c r="D50" s="260">
        <v>41048012.640000001</v>
      </c>
      <c r="E50" s="260"/>
      <c r="F50" s="260"/>
      <c r="G50" s="263">
        <v>924.86</v>
      </c>
      <c r="H50" s="264"/>
    </row>
    <row r="51" spans="1:10" x14ac:dyDescent="0.25">
      <c r="A51" s="105"/>
      <c r="B51" s="424"/>
      <c r="C51" s="425"/>
      <c r="D51" s="260"/>
      <c r="E51" s="260"/>
      <c r="F51" s="260"/>
      <c r="G51" s="263"/>
      <c r="H51" s="264"/>
    </row>
    <row r="52" spans="1:10" x14ac:dyDescent="0.25">
      <c r="A52" s="105"/>
      <c r="B52" s="424"/>
      <c r="C52" s="425"/>
      <c r="D52" s="260"/>
      <c r="E52" s="260"/>
      <c r="F52" s="260"/>
      <c r="G52" s="263"/>
      <c r="H52" s="264"/>
    </row>
    <row r="53" spans="1:10" x14ac:dyDescent="0.25">
      <c r="A53" s="105"/>
      <c r="B53" s="424"/>
      <c r="C53" s="425"/>
      <c r="D53" s="260"/>
      <c r="E53" s="260"/>
      <c r="F53" s="260"/>
      <c r="G53" s="263"/>
      <c r="H53" s="264"/>
    </row>
    <row r="54" spans="1:10" x14ac:dyDescent="0.25">
      <c r="A54" s="105"/>
      <c r="B54" s="403" t="s">
        <v>153</v>
      </c>
      <c r="C54" s="405"/>
      <c r="D54" s="260"/>
      <c r="E54" s="260"/>
      <c r="F54" s="260"/>
      <c r="G54" s="263"/>
      <c r="H54" s="264"/>
    </row>
    <row r="55" spans="1:10" x14ac:dyDescent="0.25">
      <c r="A55" s="105"/>
      <c r="B55" s="402"/>
      <c r="C55" s="402"/>
      <c r="D55" s="260"/>
      <c r="E55" s="260"/>
      <c r="F55" s="260"/>
      <c r="G55" s="263"/>
      <c r="H55" s="264"/>
    </row>
    <row r="56" spans="1:10" x14ac:dyDescent="0.25">
      <c r="A56" s="105"/>
      <c r="B56" s="142"/>
      <c r="C56" s="119"/>
      <c r="D56" s="143">
        <f>SUM(D43:D55)</f>
        <v>933165671.79999995</v>
      </c>
      <c r="E56" s="144">
        <f>SUM(E43:E55)</f>
        <v>0</v>
      </c>
      <c r="F56" s="144">
        <f>SUM(F43:F55)</f>
        <v>0</v>
      </c>
      <c r="G56" s="143">
        <f>SUM(G43:G55)</f>
        <v>121667.51</v>
      </c>
      <c r="H56" s="145">
        <f>SUM(H43:H55)</f>
        <v>0</v>
      </c>
    </row>
    <row r="57" spans="1:10" x14ac:dyDescent="0.25">
      <c r="A57" s="73" t="s">
        <v>131</v>
      </c>
      <c r="B57" s="49" t="s">
        <v>297</v>
      </c>
      <c r="C57" s="119"/>
      <c r="D57" s="146"/>
      <c r="E57" s="146"/>
      <c r="F57" s="146"/>
      <c r="G57" s="140"/>
      <c r="H57" s="141"/>
    </row>
    <row r="58" spans="1:10" x14ac:dyDescent="0.25">
      <c r="A58" s="105"/>
      <c r="C58" s="43" t="s">
        <v>283</v>
      </c>
      <c r="D58" s="143">
        <f>D56</f>
        <v>933165671.79999995</v>
      </c>
      <c r="E58" s="144">
        <f t="shared" ref="E58:H58" si="0">E56</f>
        <v>0</v>
      </c>
      <c r="F58" s="144">
        <f t="shared" si="0"/>
        <v>0</v>
      </c>
      <c r="G58" s="143">
        <f t="shared" si="0"/>
        <v>121667.51</v>
      </c>
      <c r="H58" s="149">
        <f t="shared" si="0"/>
        <v>0</v>
      </c>
    </row>
    <row r="59" spans="1:10" x14ac:dyDescent="0.25">
      <c r="A59" s="105"/>
      <c r="C59" s="43" t="s">
        <v>284</v>
      </c>
      <c r="E59" s="298">
        <f>E58/D58</f>
        <v>0</v>
      </c>
      <c r="F59" s="298">
        <f>F58/D58</f>
        <v>0</v>
      </c>
      <c r="G59" s="298">
        <f>G58/D58</f>
        <v>1.3038146781086939E-4</v>
      </c>
      <c r="H59" s="299">
        <f>H58/D58</f>
        <v>0</v>
      </c>
    </row>
    <row r="60" spans="1:10" x14ac:dyDescent="0.25">
      <c r="A60" s="105"/>
      <c r="C60" s="43" t="s">
        <v>298</v>
      </c>
      <c r="E60" s="91" t="str">
        <f>IF(E59&gt;=(2/3),"Yes","No")</f>
        <v>No</v>
      </c>
      <c r="F60" s="91" t="str">
        <f>IF(F59&gt;=(2/3),"Yes","No")</f>
        <v>No</v>
      </c>
      <c r="G60" s="91" t="str">
        <f>IF(G59&gt;=(2/3),"Yes","No")</f>
        <v>No</v>
      </c>
      <c r="H60" s="150" t="str">
        <f>IF(H59&gt;=(2/3),"Yes","No")</f>
        <v>No</v>
      </c>
    </row>
    <row r="61" spans="1:10" x14ac:dyDescent="0.25">
      <c r="A61" s="105"/>
      <c r="B61" s="83"/>
      <c r="C61" s="83"/>
      <c r="D61" s="83"/>
      <c r="E61" s="151" t="str">
        <f>IF(E60="No", "Note A", "Note B")</f>
        <v>Note A</v>
      </c>
      <c r="F61" s="151" t="str">
        <f>IF(F60="No", "Note A", "Note B")</f>
        <v>Note A</v>
      </c>
      <c r="G61" s="151" t="str">
        <f>IF(G60="No", "Note A", "Note B")</f>
        <v>Note A</v>
      </c>
      <c r="H61" s="152" t="str">
        <f>IF(H60="No", "Note A", "Note B")</f>
        <v>Note A</v>
      </c>
    </row>
    <row r="62" spans="1:10" x14ac:dyDescent="0.25">
      <c r="A62" s="136" t="s">
        <v>462</v>
      </c>
      <c r="D62" s="153"/>
      <c r="E62" s="153"/>
      <c r="F62" s="153"/>
      <c r="G62" s="153"/>
      <c r="H62" s="75"/>
    </row>
    <row r="63" spans="1:10" x14ac:dyDescent="0.25">
      <c r="A63" s="105"/>
      <c r="B63" s="87" t="s">
        <v>287</v>
      </c>
      <c r="C63" s="79"/>
      <c r="D63" s="79"/>
      <c r="E63" s="79"/>
      <c r="F63" s="79"/>
      <c r="G63" s="79"/>
      <c r="H63" s="80"/>
      <c r="J63" s="138"/>
    </row>
    <row r="64" spans="1:10" x14ac:dyDescent="0.25">
      <c r="A64" s="105"/>
      <c r="B64" s="402"/>
      <c r="C64" s="402"/>
      <c r="D64" s="259"/>
      <c r="E64" s="260"/>
      <c r="F64" s="260"/>
      <c r="G64" s="261"/>
      <c r="H64" s="262"/>
      <c r="J64" s="131"/>
    </row>
    <row r="65" spans="1:10" x14ac:dyDescent="0.25">
      <c r="A65" s="105"/>
      <c r="B65" s="424"/>
      <c r="C65" s="425"/>
      <c r="D65" s="259"/>
      <c r="E65" s="260"/>
      <c r="F65" s="260"/>
      <c r="G65" s="261"/>
      <c r="H65" s="262"/>
      <c r="J65" s="131"/>
    </row>
    <row r="66" spans="1:10" x14ac:dyDescent="0.25">
      <c r="A66" s="105"/>
      <c r="B66" s="424"/>
      <c r="C66" s="425"/>
      <c r="D66" s="259"/>
      <c r="E66" s="260"/>
      <c r="F66" s="260"/>
      <c r="G66" s="261"/>
      <c r="H66" s="262"/>
      <c r="J66" s="131"/>
    </row>
    <row r="67" spans="1:10" x14ac:dyDescent="0.25">
      <c r="A67" s="105"/>
      <c r="B67" s="424"/>
      <c r="C67" s="425"/>
      <c r="D67" s="259"/>
      <c r="E67" s="260"/>
      <c r="F67" s="260"/>
      <c r="G67" s="261"/>
      <c r="H67" s="262"/>
      <c r="J67" s="131"/>
    </row>
    <row r="68" spans="1:10" x14ac:dyDescent="0.25">
      <c r="A68" s="105"/>
      <c r="B68" s="403" t="s">
        <v>153</v>
      </c>
      <c r="C68" s="405"/>
      <c r="D68" s="259"/>
      <c r="E68" s="260"/>
      <c r="F68" s="260"/>
      <c r="G68" s="261"/>
      <c r="H68" s="262"/>
      <c r="J68" s="131"/>
    </row>
    <row r="69" spans="1:10" x14ac:dyDescent="0.25">
      <c r="A69" s="105"/>
      <c r="B69" s="402"/>
      <c r="C69" s="402"/>
      <c r="D69" s="260"/>
      <c r="E69" s="260"/>
      <c r="F69" s="260"/>
      <c r="G69" s="263"/>
      <c r="H69" s="264"/>
    </row>
    <row r="70" spans="1:10" x14ac:dyDescent="0.25">
      <c r="A70" s="105"/>
      <c r="B70" s="87" t="s">
        <v>288</v>
      </c>
      <c r="C70" s="112"/>
      <c r="D70" s="139"/>
      <c r="E70" s="139"/>
      <c r="F70" s="139"/>
      <c r="G70" s="140"/>
      <c r="H70" s="141"/>
    </row>
    <row r="71" spans="1:10" x14ac:dyDescent="0.25">
      <c r="A71" s="105"/>
      <c r="B71" s="402"/>
      <c r="C71" s="402"/>
      <c r="D71" s="260"/>
      <c r="E71" s="260"/>
      <c r="F71" s="260"/>
      <c r="G71" s="263"/>
      <c r="H71" s="264"/>
    </row>
    <row r="72" spans="1:10" x14ac:dyDescent="0.25">
      <c r="A72" s="105"/>
      <c r="B72" s="424"/>
      <c r="C72" s="425"/>
      <c r="D72" s="260"/>
      <c r="E72" s="260"/>
      <c r="F72" s="260"/>
      <c r="G72" s="263"/>
      <c r="H72" s="264"/>
    </row>
    <row r="73" spans="1:10" x14ac:dyDescent="0.25">
      <c r="A73" s="105"/>
      <c r="B73" s="424"/>
      <c r="C73" s="425"/>
      <c r="D73" s="260"/>
      <c r="E73" s="260"/>
      <c r="F73" s="260"/>
      <c r="G73" s="263"/>
      <c r="H73" s="264"/>
    </row>
    <row r="74" spans="1:10" x14ac:dyDescent="0.25">
      <c r="A74" s="105"/>
      <c r="B74" s="424"/>
      <c r="C74" s="425"/>
      <c r="D74" s="260"/>
      <c r="E74" s="260"/>
      <c r="F74" s="260"/>
      <c r="G74" s="263"/>
      <c r="H74" s="264"/>
    </row>
    <row r="75" spans="1:10" x14ac:dyDescent="0.25">
      <c r="A75" s="105"/>
      <c r="B75" s="403" t="s">
        <v>153</v>
      </c>
      <c r="C75" s="405"/>
      <c r="D75" s="260"/>
      <c r="E75" s="260"/>
      <c r="F75" s="260"/>
      <c r="G75" s="263"/>
      <c r="H75" s="264"/>
    </row>
    <row r="76" spans="1:10" x14ac:dyDescent="0.25">
      <c r="A76" s="105"/>
      <c r="B76" s="402"/>
      <c r="C76" s="402"/>
      <c r="D76" s="260"/>
      <c r="E76" s="260"/>
      <c r="F76" s="260"/>
      <c r="G76" s="263"/>
      <c r="H76" s="264"/>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131</v>
      </c>
      <c r="B78" s="49" t="s">
        <v>297</v>
      </c>
      <c r="C78" s="119"/>
      <c r="D78" s="146"/>
      <c r="E78" s="146"/>
      <c r="F78" s="146"/>
      <c r="G78" s="140"/>
      <c r="H78" s="141"/>
    </row>
    <row r="79" spans="1:10" x14ac:dyDescent="0.25">
      <c r="A79" s="105"/>
      <c r="C79" s="43" t="s">
        <v>283</v>
      </c>
      <c r="D79" s="143">
        <f>D77</f>
        <v>0</v>
      </c>
      <c r="E79" s="144">
        <f t="shared" ref="E79:H79" si="1">E77</f>
        <v>0</v>
      </c>
      <c r="F79" s="144">
        <f t="shared" si="1"/>
        <v>0</v>
      </c>
      <c r="G79" s="143">
        <f t="shared" si="1"/>
        <v>0</v>
      </c>
      <c r="H79" s="149">
        <f t="shared" si="1"/>
        <v>0</v>
      </c>
    </row>
    <row r="80" spans="1:10" x14ac:dyDescent="0.25">
      <c r="A80" s="105"/>
      <c r="C80" s="43" t="s">
        <v>284</v>
      </c>
      <c r="E80" s="298" t="e">
        <f>E79/D79</f>
        <v>#DIV/0!</v>
      </c>
      <c r="F80" s="298" t="e">
        <f>F79/D79</f>
        <v>#DIV/0!</v>
      </c>
      <c r="G80" s="298" t="e">
        <f>G79/D79</f>
        <v>#DIV/0!</v>
      </c>
      <c r="H80" s="299" t="e">
        <f>H79/D79</f>
        <v>#DIV/0!</v>
      </c>
    </row>
    <row r="81" spans="1:10" x14ac:dyDescent="0.25">
      <c r="A81" s="105"/>
      <c r="C81" s="43" t="s">
        <v>298</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463</v>
      </c>
      <c r="D83" s="153"/>
      <c r="E83" s="153"/>
      <c r="F83" s="153"/>
      <c r="G83" s="153"/>
      <c r="H83" s="75"/>
    </row>
    <row r="84" spans="1:10" x14ac:dyDescent="0.25">
      <c r="A84" s="105"/>
      <c r="B84" s="87" t="s">
        <v>287</v>
      </c>
      <c r="C84" s="79"/>
      <c r="D84" s="79"/>
      <c r="E84" s="79"/>
      <c r="F84" s="79"/>
      <c r="G84" s="79"/>
      <c r="H84" s="80"/>
    </row>
    <row r="85" spans="1:10" x14ac:dyDescent="0.25">
      <c r="A85" s="105"/>
      <c r="B85" s="402"/>
      <c r="C85" s="402"/>
      <c r="D85" s="259"/>
      <c r="E85" s="260"/>
      <c r="F85" s="260"/>
      <c r="G85" s="261"/>
      <c r="H85" s="262"/>
      <c r="J85" s="138"/>
    </row>
    <row r="86" spans="1:10" x14ac:dyDescent="0.25">
      <c r="A86" s="105"/>
      <c r="B86" s="424"/>
      <c r="C86" s="425"/>
      <c r="D86" s="259"/>
      <c r="E86" s="260"/>
      <c r="F86" s="260"/>
      <c r="G86" s="261"/>
      <c r="H86" s="262"/>
      <c r="J86" s="138"/>
    </row>
    <row r="87" spans="1:10" x14ac:dyDescent="0.25">
      <c r="A87" s="105"/>
      <c r="B87" s="424"/>
      <c r="C87" s="425"/>
      <c r="D87" s="259"/>
      <c r="E87" s="260"/>
      <c r="F87" s="260"/>
      <c r="G87" s="261"/>
      <c r="H87" s="262"/>
      <c r="J87" s="138"/>
    </row>
    <row r="88" spans="1:10" x14ac:dyDescent="0.25">
      <c r="A88" s="105"/>
      <c r="B88" s="424"/>
      <c r="C88" s="425"/>
      <c r="D88" s="259"/>
      <c r="E88" s="260"/>
      <c r="F88" s="260"/>
      <c r="G88" s="261"/>
      <c r="H88" s="262"/>
      <c r="J88" s="138"/>
    </row>
    <row r="89" spans="1:10" x14ac:dyDescent="0.25">
      <c r="A89" s="105"/>
      <c r="B89" s="403" t="s">
        <v>153</v>
      </c>
      <c r="C89" s="405"/>
      <c r="D89" s="259"/>
      <c r="E89" s="260"/>
      <c r="F89" s="260"/>
      <c r="G89" s="261"/>
      <c r="H89" s="262"/>
      <c r="J89" s="138"/>
    </row>
    <row r="90" spans="1:10" x14ac:dyDescent="0.25">
      <c r="A90" s="105"/>
      <c r="B90" s="402"/>
      <c r="C90" s="402"/>
      <c r="D90" s="260"/>
      <c r="E90" s="260"/>
      <c r="F90" s="260"/>
      <c r="G90" s="263"/>
      <c r="H90" s="264"/>
    </row>
    <row r="91" spans="1:10" x14ac:dyDescent="0.25">
      <c r="A91" s="105"/>
      <c r="B91" s="87" t="s">
        <v>288</v>
      </c>
      <c r="C91" s="112"/>
      <c r="D91" s="139"/>
      <c r="E91" s="139"/>
      <c r="F91" s="139"/>
      <c r="G91" s="140"/>
      <c r="H91" s="141"/>
    </row>
    <row r="92" spans="1:10" x14ac:dyDescent="0.25">
      <c r="A92" s="105"/>
      <c r="B92" s="402"/>
      <c r="C92" s="402"/>
      <c r="D92" s="260"/>
      <c r="E92" s="260"/>
      <c r="F92" s="260"/>
      <c r="G92" s="263"/>
      <c r="H92" s="264"/>
    </row>
    <row r="93" spans="1:10" x14ac:dyDescent="0.25">
      <c r="A93" s="105"/>
      <c r="B93" s="424"/>
      <c r="C93" s="425"/>
      <c r="D93" s="260"/>
      <c r="E93" s="260"/>
      <c r="F93" s="260"/>
      <c r="G93" s="263"/>
      <c r="H93" s="264"/>
    </row>
    <row r="94" spans="1:10" x14ac:dyDescent="0.25">
      <c r="A94" s="105"/>
      <c r="B94" s="424"/>
      <c r="C94" s="425"/>
      <c r="D94" s="260"/>
      <c r="E94" s="260"/>
      <c r="F94" s="260"/>
      <c r="G94" s="263"/>
      <c r="H94" s="264"/>
    </row>
    <row r="95" spans="1:10" x14ac:dyDescent="0.25">
      <c r="A95" s="105"/>
      <c r="B95" s="424"/>
      <c r="C95" s="425"/>
      <c r="D95" s="260"/>
      <c r="E95" s="260"/>
      <c r="F95" s="260"/>
      <c r="G95" s="263"/>
      <c r="H95" s="264"/>
    </row>
    <row r="96" spans="1:10" x14ac:dyDescent="0.25">
      <c r="A96" s="105"/>
      <c r="B96" s="403" t="s">
        <v>153</v>
      </c>
      <c r="C96" s="405"/>
      <c r="D96" s="260"/>
      <c r="E96" s="260"/>
      <c r="F96" s="260"/>
      <c r="G96" s="263"/>
      <c r="H96" s="264"/>
    </row>
    <row r="97" spans="1:10" x14ac:dyDescent="0.25">
      <c r="A97" s="105"/>
      <c r="B97" s="402"/>
      <c r="C97" s="402"/>
      <c r="D97" s="260"/>
      <c r="E97" s="260"/>
      <c r="F97" s="260"/>
      <c r="G97" s="263"/>
      <c r="H97" s="264"/>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131</v>
      </c>
      <c r="B99" s="49" t="s">
        <v>297</v>
      </c>
      <c r="C99" s="119"/>
      <c r="D99" s="146"/>
      <c r="E99" s="146"/>
      <c r="F99" s="146"/>
      <c r="G99" s="140"/>
      <c r="H99" s="141"/>
    </row>
    <row r="100" spans="1:10" x14ac:dyDescent="0.25">
      <c r="A100" s="105"/>
      <c r="C100" s="43" t="s">
        <v>283</v>
      </c>
      <c r="D100" s="143">
        <f>D98</f>
        <v>0</v>
      </c>
      <c r="E100" s="144">
        <f t="shared" ref="E100:H100" si="2">E98</f>
        <v>0</v>
      </c>
      <c r="F100" s="144">
        <f t="shared" si="2"/>
        <v>0</v>
      </c>
      <c r="G100" s="143">
        <f t="shared" si="2"/>
        <v>0</v>
      </c>
      <c r="H100" s="149">
        <f t="shared" si="2"/>
        <v>0</v>
      </c>
    </row>
    <row r="101" spans="1:10" x14ac:dyDescent="0.25">
      <c r="A101" s="105"/>
      <c r="C101" s="43" t="s">
        <v>284</v>
      </c>
      <c r="E101" s="298" t="e">
        <f>E100/D100</f>
        <v>#DIV/0!</v>
      </c>
      <c r="F101" s="298" t="e">
        <f>F100/D100</f>
        <v>#DIV/0!</v>
      </c>
      <c r="G101" s="298" t="e">
        <f>G100/D100</f>
        <v>#DIV/0!</v>
      </c>
      <c r="H101" s="299" t="e">
        <f>H100/D100</f>
        <v>#DIV/0!</v>
      </c>
    </row>
    <row r="102" spans="1:10" x14ac:dyDescent="0.25">
      <c r="A102" s="105"/>
      <c r="C102" s="43" t="s">
        <v>298</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464</v>
      </c>
      <c r="D104" s="153"/>
      <c r="E104" s="153"/>
      <c r="F104" s="153"/>
      <c r="G104" s="153"/>
      <c r="H104" s="75"/>
    </row>
    <row r="105" spans="1:10" x14ac:dyDescent="0.25">
      <c r="A105" s="105"/>
      <c r="B105" s="87" t="s">
        <v>287</v>
      </c>
      <c r="C105" s="79"/>
      <c r="D105" s="79"/>
      <c r="E105" s="79"/>
      <c r="F105" s="79"/>
      <c r="G105" s="79"/>
      <c r="H105" s="80"/>
    </row>
    <row r="106" spans="1:10" x14ac:dyDescent="0.25">
      <c r="A106" s="105"/>
      <c r="B106" s="402"/>
      <c r="C106" s="402"/>
      <c r="D106" s="259"/>
      <c r="E106" s="260"/>
      <c r="F106" s="260"/>
      <c r="G106" s="261"/>
      <c r="H106" s="262"/>
      <c r="J106" s="138"/>
    </row>
    <row r="107" spans="1:10" x14ac:dyDescent="0.25">
      <c r="A107" s="105"/>
      <c r="B107" s="424"/>
      <c r="C107" s="425"/>
      <c r="D107" s="259"/>
      <c r="E107" s="260"/>
      <c r="F107" s="260"/>
      <c r="G107" s="261"/>
      <c r="H107" s="262"/>
      <c r="J107" s="138"/>
    </row>
    <row r="108" spans="1:10" x14ac:dyDescent="0.25">
      <c r="A108" s="105"/>
      <c r="B108" s="424"/>
      <c r="C108" s="425"/>
      <c r="D108" s="259"/>
      <c r="E108" s="260"/>
      <c r="F108" s="260"/>
      <c r="G108" s="261"/>
      <c r="H108" s="262"/>
      <c r="J108" s="138"/>
    </row>
    <row r="109" spans="1:10" x14ac:dyDescent="0.25">
      <c r="A109" s="105"/>
      <c r="B109" s="424"/>
      <c r="C109" s="425"/>
      <c r="D109" s="259"/>
      <c r="E109" s="260"/>
      <c r="F109" s="260"/>
      <c r="G109" s="261"/>
      <c r="H109" s="262"/>
      <c r="J109" s="138"/>
    </row>
    <row r="110" spans="1:10" x14ac:dyDescent="0.25">
      <c r="A110" s="105"/>
      <c r="B110" s="403" t="s">
        <v>153</v>
      </c>
      <c r="C110" s="405"/>
      <c r="D110" s="259"/>
      <c r="E110" s="260"/>
      <c r="F110" s="260"/>
      <c r="G110" s="261"/>
      <c r="H110" s="262"/>
      <c r="J110" s="138"/>
    </row>
    <row r="111" spans="1:10" x14ac:dyDescent="0.25">
      <c r="A111" s="105"/>
      <c r="B111" s="402"/>
      <c r="C111" s="402"/>
      <c r="D111" s="260"/>
      <c r="E111" s="260"/>
      <c r="F111" s="260"/>
      <c r="G111" s="263"/>
      <c r="H111" s="264"/>
    </row>
    <row r="112" spans="1:10" x14ac:dyDescent="0.25">
      <c r="A112" s="105"/>
      <c r="B112" s="87" t="s">
        <v>288</v>
      </c>
      <c r="C112" s="112"/>
      <c r="D112" s="139"/>
      <c r="E112" s="139"/>
      <c r="F112" s="139"/>
      <c r="G112" s="140"/>
      <c r="H112" s="141"/>
    </row>
    <row r="113" spans="1:8" x14ac:dyDescent="0.25">
      <c r="A113" s="105"/>
      <c r="B113" s="402"/>
      <c r="C113" s="402"/>
      <c r="D113" s="260"/>
      <c r="E113" s="260"/>
      <c r="F113" s="260"/>
      <c r="G113" s="263"/>
      <c r="H113" s="264"/>
    </row>
    <row r="114" spans="1:8" x14ac:dyDescent="0.25">
      <c r="A114" s="105"/>
      <c r="B114" s="424"/>
      <c r="C114" s="425"/>
      <c r="D114" s="260"/>
      <c r="E114" s="260"/>
      <c r="F114" s="260"/>
      <c r="G114" s="263"/>
      <c r="H114" s="264"/>
    </row>
    <row r="115" spans="1:8" x14ac:dyDescent="0.25">
      <c r="A115" s="105"/>
      <c r="B115" s="424"/>
      <c r="C115" s="425"/>
      <c r="D115" s="260"/>
      <c r="E115" s="260"/>
      <c r="F115" s="260"/>
      <c r="G115" s="263"/>
      <c r="H115" s="264"/>
    </row>
    <row r="116" spans="1:8" x14ac:dyDescent="0.25">
      <c r="A116" s="105"/>
      <c r="B116" s="424"/>
      <c r="C116" s="425"/>
      <c r="D116" s="260"/>
      <c r="E116" s="260"/>
      <c r="F116" s="260"/>
      <c r="G116" s="263"/>
      <c r="H116" s="264"/>
    </row>
    <row r="117" spans="1:8" x14ac:dyDescent="0.25">
      <c r="A117" s="105"/>
      <c r="B117" s="403" t="s">
        <v>153</v>
      </c>
      <c r="C117" s="405"/>
      <c r="D117" s="260"/>
      <c r="E117" s="260"/>
      <c r="F117" s="260"/>
      <c r="G117" s="263"/>
      <c r="H117" s="264"/>
    </row>
    <row r="118" spans="1:8" x14ac:dyDescent="0.25">
      <c r="A118" s="105"/>
      <c r="B118" s="402"/>
      <c r="C118" s="402"/>
      <c r="D118" s="260"/>
      <c r="E118" s="260"/>
      <c r="F118" s="260"/>
      <c r="G118" s="263"/>
      <c r="H118" s="264"/>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131</v>
      </c>
      <c r="B120" s="49" t="s">
        <v>297</v>
      </c>
      <c r="C120" s="119"/>
      <c r="D120" s="146"/>
      <c r="E120" s="146"/>
      <c r="F120" s="146"/>
      <c r="G120" s="140"/>
      <c r="H120" s="141"/>
    </row>
    <row r="121" spans="1:8" x14ac:dyDescent="0.25">
      <c r="A121" s="105"/>
      <c r="C121" s="43" t="s">
        <v>283</v>
      </c>
      <c r="D121" s="143">
        <f>D119</f>
        <v>0</v>
      </c>
      <c r="E121" s="144">
        <f t="shared" ref="E121:H121" si="3">E119</f>
        <v>0</v>
      </c>
      <c r="F121" s="144">
        <f t="shared" si="3"/>
        <v>0</v>
      </c>
      <c r="G121" s="143">
        <f t="shared" si="3"/>
        <v>0</v>
      </c>
      <c r="H121" s="149">
        <f t="shared" si="3"/>
        <v>0</v>
      </c>
    </row>
    <row r="122" spans="1:8" x14ac:dyDescent="0.25">
      <c r="A122" s="105"/>
      <c r="C122" s="43" t="s">
        <v>284</v>
      </c>
      <c r="E122" s="298" t="e">
        <f>E121/D121</f>
        <v>#DIV/0!</v>
      </c>
      <c r="F122" s="298" t="e">
        <f>F121/D121</f>
        <v>#DIV/0!</v>
      </c>
      <c r="G122" s="298" t="e">
        <f>G121/D121</f>
        <v>#DIV/0!</v>
      </c>
      <c r="H122" s="299" t="e">
        <f>H121/D121</f>
        <v>#DIV/0!</v>
      </c>
    </row>
    <row r="123" spans="1:8" x14ac:dyDescent="0.25">
      <c r="A123" s="105"/>
      <c r="C123" s="43" t="s">
        <v>298</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291</v>
      </c>
      <c r="C126" s="142" t="s">
        <v>317</v>
      </c>
      <c r="D126" s="142"/>
      <c r="E126" s="142"/>
      <c r="F126" s="142"/>
      <c r="G126" s="142"/>
      <c r="H126" s="155"/>
    </row>
    <row r="127" spans="1:8" ht="15" customHeight="1" x14ac:dyDescent="0.25">
      <c r="A127" s="105"/>
      <c r="B127" s="154" t="s">
        <v>292</v>
      </c>
      <c r="C127" s="437" t="s">
        <v>351</v>
      </c>
      <c r="D127" s="437"/>
      <c r="E127" s="437"/>
      <c r="F127" s="437"/>
      <c r="G127" s="437"/>
      <c r="H127" s="438"/>
    </row>
    <row r="128" spans="1:8" x14ac:dyDescent="0.25">
      <c r="A128" s="105"/>
      <c r="B128" s="156"/>
      <c r="C128" s="437"/>
      <c r="D128" s="437"/>
      <c r="E128" s="437"/>
      <c r="F128" s="437"/>
      <c r="G128" s="437"/>
      <c r="H128" s="438"/>
    </row>
    <row r="129" spans="1:8" x14ac:dyDescent="0.25">
      <c r="A129" s="105"/>
      <c r="E129" s="91"/>
      <c r="F129" s="91"/>
      <c r="G129" s="91"/>
      <c r="H129" s="150"/>
    </row>
    <row r="130" spans="1:8" x14ac:dyDescent="0.25">
      <c r="A130" s="73" t="s">
        <v>132</v>
      </c>
      <c r="B130" s="49" t="s">
        <v>293</v>
      </c>
      <c r="E130" s="91"/>
      <c r="F130" s="91"/>
      <c r="G130" s="91"/>
      <c r="H130" s="150"/>
    </row>
    <row r="131" spans="1:8" x14ac:dyDescent="0.25">
      <c r="A131" s="105"/>
      <c r="B131" s="426" t="s">
        <v>301</v>
      </c>
      <c r="C131" s="426"/>
      <c r="D131" s="426"/>
      <c r="E131" s="426"/>
      <c r="F131" s="426"/>
      <c r="G131" s="426"/>
      <c r="H131" s="427"/>
    </row>
    <row r="132" spans="1:8" x14ac:dyDescent="0.25">
      <c r="A132" s="73"/>
      <c r="B132" s="426"/>
      <c r="C132" s="426"/>
      <c r="D132" s="426"/>
      <c r="E132" s="426"/>
      <c r="F132" s="426"/>
      <c r="G132" s="426"/>
      <c r="H132" s="427"/>
    </row>
    <row r="133" spans="1:8" x14ac:dyDescent="0.25">
      <c r="A133" s="73"/>
      <c r="B133" s="426"/>
      <c r="C133" s="426"/>
      <c r="D133" s="426"/>
      <c r="E133" s="426"/>
      <c r="F133" s="426"/>
      <c r="G133" s="426"/>
      <c r="H133" s="427"/>
    </row>
    <row r="134" spans="1:8" x14ac:dyDescent="0.25">
      <c r="A134" s="73"/>
      <c r="E134" s="91"/>
      <c r="F134" s="91"/>
      <c r="G134" s="91"/>
      <c r="H134" s="150"/>
    </row>
    <row r="135" spans="1:8" x14ac:dyDescent="0.25">
      <c r="A135" s="73"/>
      <c r="B135" s="426" t="s">
        <v>334</v>
      </c>
      <c r="C135" s="426"/>
      <c r="D135" s="426"/>
      <c r="E135" s="426"/>
      <c r="F135" s="426"/>
      <c r="G135" s="426"/>
      <c r="H135" s="427"/>
    </row>
    <row r="136" spans="1:8" x14ac:dyDescent="0.25">
      <c r="A136" s="73"/>
      <c r="B136" s="426"/>
      <c r="C136" s="426"/>
      <c r="D136" s="426"/>
      <c r="E136" s="426"/>
      <c r="F136" s="426"/>
      <c r="G136" s="426"/>
      <c r="H136" s="427"/>
    </row>
    <row r="137" spans="1:8" x14ac:dyDescent="0.25">
      <c r="A137" s="73"/>
      <c r="B137" s="426"/>
      <c r="C137" s="426"/>
      <c r="D137" s="426"/>
      <c r="E137" s="426"/>
      <c r="F137" s="426"/>
      <c r="G137" s="426"/>
      <c r="H137" s="427"/>
    </row>
    <row r="138" spans="1:8" x14ac:dyDescent="0.25">
      <c r="A138" s="73"/>
      <c r="B138" s="426"/>
      <c r="C138" s="426"/>
      <c r="D138" s="426"/>
      <c r="E138" s="426"/>
      <c r="F138" s="426"/>
      <c r="G138" s="426"/>
      <c r="H138" s="427"/>
    </row>
    <row r="139" spans="1:8" x14ac:dyDescent="0.25">
      <c r="A139" s="73"/>
      <c r="B139" s="426"/>
      <c r="C139" s="426"/>
      <c r="D139" s="426"/>
      <c r="E139" s="426"/>
      <c r="F139" s="426"/>
      <c r="G139" s="426"/>
      <c r="H139" s="427"/>
    </row>
    <row r="140" spans="1:8" x14ac:dyDescent="0.25">
      <c r="A140" s="73"/>
      <c r="E140" s="91"/>
      <c r="F140" s="91"/>
      <c r="G140" s="91"/>
      <c r="H140" s="150"/>
    </row>
    <row r="141" spans="1:8" x14ac:dyDescent="0.25">
      <c r="A141" s="73"/>
      <c r="B141" s="49" t="s">
        <v>413</v>
      </c>
      <c r="D141" s="418"/>
      <c r="E141" s="418"/>
      <c r="F141" s="418"/>
      <c r="G141" s="418"/>
      <c r="H141" s="419"/>
    </row>
    <row r="142" spans="1:8" x14ac:dyDescent="0.25">
      <c r="A142" s="73"/>
      <c r="D142" s="77"/>
      <c r="E142" s="157"/>
      <c r="F142" s="157"/>
      <c r="G142" s="157"/>
      <c r="H142" s="158"/>
    </row>
    <row r="143" spans="1:8" x14ac:dyDescent="0.25">
      <c r="A143" s="73"/>
      <c r="D143" s="77" t="s">
        <v>302</v>
      </c>
      <c r="E143" s="157" t="s">
        <v>295</v>
      </c>
      <c r="F143" s="157" t="s">
        <v>300</v>
      </c>
      <c r="G143" s="157"/>
      <c r="H143" s="158"/>
    </row>
    <row r="144" spans="1:8" x14ac:dyDescent="0.25">
      <c r="A144" s="73"/>
      <c r="B144" s="159" t="s">
        <v>294</v>
      </c>
      <c r="C144" s="83"/>
      <c r="D144" s="160" t="s">
        <v>303</v>
      </c>
      <c r="E144" s="161" t="s">
        <v>296</v>
      </c>
      <c r="F144" s="161" t="s">
        <v>299</v>
      </c>
      <c r="G144" s="439" t="s">
        <v>304</v>
      </c>
      <c r="H144" s="440"/>
    </row>
    <row r="145" spans="1:8" x14ac:dyDescent="0.25">
      <c r="A145" s="73"/>
      <c r="B145" s="43" t="s">
        <v>490</v>
      </c>
      <c r="C145" s="43" t="s">
        <v>350</v>
      </c>
      <c r="E145" s="91"/>
      <c r="G145" s="91"/>
      <c r="H145" s="150"/>
    </row>
    <row r="146" spans="1:8" x14ac:dyDescent="0.25">
      <c r="A146" s="73"/>
      <c r="C146" s="162" t="str">
        <f>IF(E60="Yes", "Complete Analysis", "N/A - Do Not Complete")</f>
        <v>N/A - Do Not Complete</v>
      </c>
      <c r="D146" s="283"/>
      <c r="E146" s="260"/>
      <c r="F146" s="90" t="e">
        <f>E146/E152</f>
        <v>#DIV/0!</v>
      </c>
      <c r="G146" s="422"/>
      <c r="H146" s="423"/>
    </row>
    <row r="147" spans="1:8" x14ac:dyDescent="0.25">
      <c r="A147" s="73"/>
      <c r="D147" s="283"/>
      <c r="E147" s="260"/>
      <c r="F147" s="90" t="e">
        <f>E147/E152</f>
        <v>#DIV/0!</v>
      </c>
      <c r="G147" s="422"/>
      <c r="H147" s="423"/>
    </row>
    <row r="148" spans="1:8" x14ac:dyDescent="0.25">
      <c r="A148" s="73"/>
      <c r="D148" s="283"/>
      <c r="E148" s="260"/>
      <c r="F148" s="90" t="e">
        <f>E148/E152</f>
        <v>#DIV/0!</v>
      </c>
      <c r="G148" s="422"/>
      <c r="H148" s="423"/>
    </row>
    <row r="149" spans="1:8" x14ac:dyDescent="0.25">
      <c r="A149" s="73"/>
      <c r="D149" s="283"/>
      <c r="E149" s="260"/>
      <c r="F149" s="90" t="e">
        <f>E149/E152</f>
        <v>#DIV/0!</v>
      </c>
      <c r="G149" s="422"/>
      <c r="H149" s="423"/>
    </row>
    <row r="150" spans="1:8" x14ac:dyDescent="0.25">
      <c r="A150" s="73"/>
      <c r="D150" s="283"/>
      <c r="E150" s="260"/>
      <c r="F150" s="90" t="e">
        <f>E150/E152</f>
        <v>#DIV/0!</v>
      </c>
      <c r="G150" s="422"/>
      <c r="H150" s="423"/>
    </row>
    <row r="151" spans="1:8" x14ac:dyDescent="0.25">
      <c r="A151" s="73"/>
      <c r="D151" s="284"/>
      <c r="E151" s="266"/>
      <c r="F151" s="90" t="e">
        <f>E151/E152</f>
        <v>#DIV/0!</v>
      </c>
      <c r="G151" s="420"/>
      <c r="H151" s="421"/>
    </row>
    <row r="152" spans="1:8" x14ac:dyDescent="0.25">
      <c r="A152" s="73"/>
      <c r="C152" s="163"/>
      <c r="D152" s="163" t="s">
        <v>352</v>
      </c>
      <c r="E152" s="164">
        <f>SUM(E146:E151)</f>
        <v>0</v>
      </c>
      <c r="F152" s="91"/>
      <c r="G152" s="165" t="s">
        <v>305</v>
      </c>
      <c r="H152" s="287"/>
    </row>
    <row r="153" spans="1:8" x14ac:dyDescent="0.25">
      <c r="A153" s="73"/>
      <c r="E153" s="91"/>
      <c r="F153" s="91"/>
      <c r="G153" s="91"/>
      <c r="H153" s="150"/>
    </row>
    <row r="154" spans="1:8" x14ac:dyDescent="0.25">
      <c r="A154" s="73"/>
      <c r="B154" s="43" t="s">
        <v>490</v>
      </c>
      <c r="C154" s="43" t="s">
        <v>148</v>
      </c>
      <c r="E154" s="91"/>
      <c r="F154" s="91"/>
      <c r="G154" s="91"/>
      <c r="H154" s="150"/>
    </row>
    <row r="155" spans="1:8" x14ac:dyDescent="0.25">
      <c r="A155" s="73"/>
      <c r="C155" s="162" t="str">
        <f>IF(F60="Yes", "Complete Analysis", "N/A - Do Not Complete")</f>
        <v>N/A - Do Not Complete</v>
      </c>
      <c r="D155" s="283"/>
      <c r="E155" s="260"/>
      <c r="F155" s="90" t="e">
        <f>E155/E161</f>
        <v>#DIV/0!</v>
      </c>
      <c r="G155" s="422"/>
      <c r="H155" s="423"/>
    </row>
    <row r="156" spans="1:8" x14ac:dyDescent="0.25">
      <c r="A156" s="73"/>
      <c r="D156" s="283"/>
      <c r="E156" s="260"/>
      <c r="F156" s="90" t="e">
        <f>E156/E161</f>
        <v>#DIV/0!</v>
      </c>
      <c r="G156" s="422"/>
      <c r="H156" s="423"/>
    </row>
    <row r="157" spans="1:8" x14ac:dyDescent="0.25">
      <c r="A157" s="73"/>
      <c r="D157" s="283"/>
      <c r="E157" s="260"/>
      <c r="F157" s="90" t="e">
        <f>E157/E161</f>
        <v>#DIV/0!</v>
      </c>
      <c r="G157" s="422"/>
      <c r="H157" s="423"/>
    </row>
    <row r="158" spans="1:8" x14ac:dyDescent="0.25">
      <c r="A158" s="73"/>
      <c r="D158" s="283"/>
      <c r="E158" s="260"/>
      <c r="F158" s="90" t="e">
        <f>E158/E161</f>
        <v>#DIV/0!</v>
      </c>
      <c r="G158" s="422"/>
      <c r="H158" s="423"/>
    </row>
    <row r="159" spans="1:8" x14ac:dyDescent="0.25">
      <c r="A159" s="73"/>
      <c r="D159" s="283"/>
      <c r="E159" s="260"/>
      <c r="F159" s="90" t="e">
        <f>E159/E161</f>
        <v>#DIV/0!</v>
      </c>
      <c r="G159" s="422"/>
      <c r="H159" s="423"/>
    </row>
    <row r="160" spans="1:8" x14ac:dyDescent="0.25">
      <c r="A160" s="73"/>
      <c r="D160" s="284"/>
      <c r="E160" s="266"/>
      <c r="F160" s="90" t="e">
        <f>E160/E161</f>
        <v>#DIV/0!</v>
      </c>
      <c r="G160" s="420"/>
      <c r="H160" s="421"/>
    </row>
    <row r="161" spans="1:11" x14ac:dyDescent="0.25">
      <c r="A161" s="73"/>
      <c r="D161" s="163" t="s">
        <v>306</v>
      </c>
      <c r="E161" s="164">
        <f>SUM(E155:E160)</f>
        <v>0</v>
      </c>
      <c r="F161" s="91"/>
      <c r="G161" s="165" t="s">
        <v>305</v>
      </c>
      <c r="H161" s="288"/>
    </row>
    <row r="162" spans="1:11" x14ac:dyDescent="0.25">
      <c r="A162" s="73"/>
      <c r="D162" s="163"/>
      <c r="E162" s="139"/>
      <c r="F162" s="91"/>
      <c r="G162" s="165"/>
      <c r="H162" s="166"/>
    </row>
    <row r="163" spans="1:11" x14ac:dyDescent="0.25">
      <c r="A163" s="105"/>
      <c r="B163" s="43" t="s">
        <v>490</v>
      </c>
      <c r="C163" s="43" t="s">
        <v>491</v>
      </c>
      <c r="E163" s="91"/>
      <c r="F163" s="91"/>
      <c r="G163" s="91"/>
      <c r="H163" s="150"/>
      <c r="I163" s="178"/>
      <c r="J163" s="138"/>
    </row>
    <row r="164" spans="1:11" x14ac:dyDescent="0.25">
      <c r="A164" s="105"/>
      <c r="C164" s="162" t="str">
        <f>IF(G60="Yes", "Complete Analysis", "N/A - Do Not Complete")</f>
        <v>N/A - Do Not Complete</v>
      </c>
      <c r="D164" s="283" t="s">
        <v>793</v>
      </c>
      <c r="E164" s="259">
        <v>121667.51</v>
      </c>
      <c r="F164" s="90">
        <f>E164/$E$168</f>
        <v>1</v>
      </c>
      <c r="G164" s="422"/>
      <c r="H164" s="423"/>
      <c r="J164" s="138"/>
    </row>
    <row r="165" spans="1:11" x14ac:dyDescent="0.25">
      <c r="A165" s="105"/>
      <c r="C165" s="162"/>
      <c r="D165" s="283"/>
      <c r="E165" s="259"/>
      <c r="F165" s="90">
        <f>E165/$E$168</f>
        <v>0</v>
      </c>
      <c r="G165" s="422"/>
      <c r="H165" s="423"/>
      <c r="J165" s="138"/>
    </row>
    <row r="166" spans="1:11" x14ac:dyDescent="0.25">
      <c r="A166" s="105"/>
      <c r="D166" s="285"/>
      <c r="E166" s="259"/>
      <c r="F166" s="90">
        <f>E166/$E$168</f>
        <v>0</v>
      </c>
      <c r="G166" s="422"/>
      <c r="H166" s="423"/>
    </row>
    <row r="167" spans="1:11" x14ac:dyDescent="0.25">
      <c r="A167" s="105"/>
      <c r="D167" s="284"/>
      <c r="E167" s="259"/>
      <c r="F167" s="90">
        <f>E167/$E$168</f>
        <v>0</v>
      </c>
      <c r="G167" s="420"/>
      <c r="H167" s="421"/>
    </row>
    <row r="168" spans="1:11" x14ac:dyDescent="0.25">
      <c r="A168" s="105"/>
      <c r="D168" s="163" t="s">
        <v>307</v>
      </c>
      <c r="E168" s="167">
        <f>SUM(E164:E167)</f>
        <v>121667.51</v>
      </c>
      <c r="F168" s="91"/>
      <c r="G168" s="165" t="s">
        <v>305</v>
      </c>
      <c r="H168" s="288" t="s">
        <v>15</v>
      </c>
    </row>
    <row r="169" spans="1:11" x14ac:dyDescent="0.25">
      <c r="A169" s="105"/>
      <c r="E169" s="91"/>
      <c r="F169" s="91"/>
      <c r="G169" s="91"/>
      <c r="H169" s="150"/>
    </row>
    <row r="170" spans="1:11" x14ac:dyDescent="0.25">
      <c r="A170" s="105"/>
      <c r="B170" s="43" t="s">
        <v>490</v>
      </c>
      <c r="C170" s="43" t="s">
        <v>511</v>
      </c>
      <c r="E170" s="91"/>
      <c r="F170" s="91"/>
      <c r="G170" s="91"/>
      <c r="H170" s="150"/>
      <c r="I170" s="178"/>
      <c r="J170" s="138"/>
    </row>
    <row r="171" spans="1:11" x14ac:dyDescent="0.25">
      <c r="A171" s="105"/>
      <c r="C171" s="162" t="e">
        <f>IF(G81 ="Yes", "Complete Analysis", "N/A - Do Not Complete")</f>
        <v>#DIV/0!</v>
      </c>
      <c r="D171" s="283"/>
      <c r="E171" s="259"/>
      <c r="F171" s="90" t="e">
        <f>E171/$E$177</f>
        <v>#DIV/0!</v>
      </c>
      <c r="G171" s="422"/>
      <c r="H171" s="423"/>
      <c r="J171" s="131"/>
    </row>
    <row r="172" spans="1:11" x14ac:dyDescent="0.25">
      <c r="A172" s="105"/>
      <c r="C172" s="162"/>
      <c r="D172" s="283"/>
      <c r="E172" s="259"/>
      <c r="F172" s="90" t="e">
        <f>E172/$E$177</f>
        <v>#DIV/0!</v>
      </c>
      <c r="G172" s="422"/>
      <c r="H172" s="423"/>
      <c r="K172" s="131"/>
    </row>
    <row r="173" spans="1:11" x14ac:dyDescent="0.25">
      <c r="A173" s="105"/>
      <c r="D173" s="285"/>
      <c r="E173" s="259"/>
      <c r="F173" s="90" t="e">
        <f>E173/$E$177</f>
        <v>#DIV/0!</v>
      </c>
      <c r="G173" s="422"/>
      <c r="H173" s="423"/>
    </row>
    <row r="174" spans="1:11" x14ac:dyDescent="0.25">
      <c r="A174" s="105"/>
      <c r="D174" s="285"/>
      <c r="E174" s="259"/>
      <c r="F174" s="90" t="e">
        <f t="shared" ref="F174:F175" si="4">E174/$E$177</f>
        <v>#DIV/0!</v>
      </c>
      <c r="G174" s="422"/>
      <c r="H174" s="423"/>
    </row>
    <row r="175" spans="1:11" x14ac:dyDescent="0.25">
      <c r="A175" s="105"/>
      <c r="D175" s="285"/>
      <c r="E175" s="259"/>
      <c r="F175" s="90" t="e">
        <f t="shared" si="4"/>
        <v>#DIV/0!</v>
      </c>
      <c r="G175" s="422"/>
      <c r="H175" s="423"/>
    </row>
    <row r="176" spans="1:11" x14ac:dyDescent="0.25">
      <c r="A176" s="105"/>
      <c r="D176" s="284"/>
      <c r="E176" s="259"/>
      <c r="F176" s="90" t="e">
        <f>E176/$E$177</f>
        <v>#DIV/0!</v>
      </c>
      <c r="G176" s="420"/>
      <c r="H176" s="421"/>
    </row>
    <row r="177" spans="1:11" x14ac:dyDescent="0.25">
      <c r="A177" s="105"/>
      <c r="D177" s="163" t="s">
        <v>307</v>
      </c>
      <c r="E177" s="167">
        <f>SUM(E171:E176)</f>
        <v>0</v>
      </c>
      <c r="F177" s="91"/>
      <c r="G177" s="165" t="s">
        <v>305</v>
      </c>
      <c r="H177" s="288"/>
    </row>
    <row r="178" spans="1:11" x14ac:dyDescent="0.25">
      <c r="A178" s="105"/>
      <c r="E178" s="91"/>
      <c r="F178" s="91"/>
      <c r="G178" s="91"/>
      <c r="H178" s="150"/>
    </row>
    <row r="179" spans="1:11" x14ac:dyDescent="0.25">
      <c r="A179" s="105"/>
      <c r="B179" s="43" t="s">
        <v>490</v>
      </c>
      <c r="C179" s="43" t="s">
        <v>512</v>
      </c>
      <c r="E179" s="91"/>
      <c r="F179" s="91"/>
      <c r="G179" s="91"/>
      <c r="H179" s="150"/>
      <c r="J179" s="138"/>
    </row>
    <row r="180" spans="1:11" x14ac:dyDescent="0.25">
      <c r="A180" s="105"/>
      <c r="C180" s="162" t="e">
        <f>IF(G102="Yes", "Complete Analysis", "N/A - Do Not Complete")</f>
        <v>#DIV/0!</v>
      </c>
      <c r="D180" s="283"/>
      <c r="E180" s="259"/>
      <c r="F180" s="90" t="e">
        <f>E180/$E$187</f>
        <v>#DIV/0!</v>
      </c>
      <c r="G180" s="422"/>
      <c r="H180" s="423"/>
      <c r="J180" s="131"/>
    </row>
    <row r="181" spans="1:11" x14ac:dyDescent="0.25">
      <c r="A181" s="105"/>
      <c r="C181" s="162"/>
      <c r="D181" s="283"/>
      <c r="E181" s="259"/>
      <c r="F181" s="90" t="e">
        <f>E181/$E$187</f>
        <v>#DIV/0!</v>
      </c>
      <c r="G181" s="422"/>
      <c r="H181" s="423"/>
      <c r="K181" s="131"/>
    </row>
    <row r="182" spans="1:11" x14ac:dyDescent="0.25">
      <c r="A182" s="105"/>
      <c r="D182" s="285"/>
      <c r="E182" s="259"/>
      <c r="F182" s="90" t="e">
        <f>E182/$E$187</f>
        <v>#DIV/0!</v>
      </c>
      <c r="G182" s="422"/>
      <c r="H182" s="423"/>
    </row>
    <row r="183" spans="1:11" x14ac:dyDescent="0.25">
      <c r="A183" s="105"/>
      <c r="D183" s="285"/>
      <c r="E183" s="259"/>
      <c r="F183" s="90" t="e">
        <f t="shared" ref="F183:F185" si="5">E183/$E$187</f>
        <v>#DIV/0!</v>
      </c>
      <c r="G183" s="422"/>
      <c r="H183" s="423"/>
    </row>
    <row r="184" spans="1:11" x14ac:dyDescent="0.25">
      <c r="A184" s="105"/>
      <c r="D184" s="285"/>
      <c r="E184" s="259"/>
      <c r="F184" s="90" t="e">
        <f t="shared" si="5"/>
        <v>#DIV/0!</v>
      </c>
      <c r="G184" s="422"/>
      <c r="H184" s="423"/>
    </row>
    <row r="185" spans="1:11" x14ac:dyDescent="0.25">
      <c r="A185" s="105"/>
      <c r="D185" s="285"/>
      <c r="E185" s="259"/>
      <c r="F185" s="90" t="e">
        <f t="shared" si="5"/>
        <v>#DIV/0!</v>
      </c>
      <c r="G185" s="422"/>
      <c r="H185" s="423"/>
    </row>
    <row r="186" spans="1:11" x14ac:dyDescent="0.25">
      <c r="A186" s="105"/>
      <c r="D186" s="284"/>
      <c r="E186" s="259"/>
      <c r="F186" s="90" t="e">
        <f>E186/$E$187</f>
        <v>#DIV/0!</v>
      </c>
      <c r="G186" s="420"/>
      <c r="H186" s="421"/>
    </row>
    <row r="187" spans="1:11" x14ac:dyDescent="0.25">
      <c r="A187" s="105"/>
      <c r="D187" s="163" t="s">
        <v>307</v>
      </c>
      <c r="E187" s="167">
        <f>SUM(E180:E186)</f>
        <v>0</v>
      </c>
      <c r="F187" s="91"/>
      <c r="G187" s="165" t="s">
        <v>305</v>
      </c>
      <c r="H187" s="288"/>
    </row>
    <row r="188" spans="1:11" x14ac:dyDescent="0.25">
      <c r="A188" s="105"/>
      <c r="E188" s="179"/>
      <c r="F188" s="91"/>
      <c r="G188" s="91"/>
      <c r="H188" s="150"/>
    </row>
    <row r="189" spans="1:11" x14ac:dyDescent="0.25">
      <c r="A189" s="105"/>
      <c r="B189" s="43" t="s">
        <v>490</v>
      </c>
      <c r="C189" s="43" t="s">
        <v>513</v>
      </c>
      <c r="E189" s="91"/>
      <c r="F189" s="91"/>
      <c r="G189" s="91"/>
      <c r="H189" s="150"/>
      <c r="J189" s="138"/>
    </row>
    <row r="190" spans="1:11" x14ac:dyDescent="0.25">
      <c r="A190" s="105"/>
      <c r="C190" s="162" t="e">
        <f>IF(G123="Yes", "Complete Analysis", "N/A - Do Not Complete")</f>
        <v>#DIV/0!</v>
      </c>
      <c r="D190" s="283"/>
      <c r="E190" s="259"/>
      <c r="F190" s="90" t="e">
        <f>E190/$E$196</f>
        <v>#DIV/0!</v>
      </c>
      <c r="G190" s="422"/>
      <c r="H190" s="423"/>
      <c r="J190" s="131"/>
    </row>
    <row r="191" spans="1:11" x14ac:dyDescent="0.25">
      <c r="A191" s="105"/>
      <c r="C191" s="162"/>
      <c r="D191" s="283"/>
      <c r="E191" s="259"/>
      <c r="F191" s="90" t="e">
        <f>E191/$E$196</f>
        <v>#DIV/0!</v>
      </c>
      <c r="G191" s="422"/>
      <c r="H191" s="423"/>
      <c r="K191" s="131"/>
    </row>
    <row r="192" spans="1:11" x14ac:dyDescent="0.25">
      <c r="A192" s="105"/>
      <c r="C192" s="162"/>
      <c r="D192" s="285"/>
      <c r="E192" s="259"/>
      <c r="F192" s="90" t="e">
        <f t="shared" ref="F192:F193" si="6">E192/$E$196</f>
        <v>#DIV/0!</v>
      </c>
      <c r="G192" s="422"/>
      <c r="H192" s="423"/>
      <c r="K192" s="131"/>
    </row>
    <row r="193" spans="1:11" x14ac:dyDescent="0.25">
      <c r="A193" s="105"/>
      <c r="C193" s="162"/>
      <c r="D193" s="285"/>
      <c r="E193" s="259"/>
      <c r="F193" s="90" t="e">
        <f t="shared" si="6"/>
        <v>#DIV/0!</v>
      </c>
      <c r="G193" s="422"/>
      <c r="H193" s="423"/>
      <c r="K193" s="131"/>
    </row>
    <row r="194" spans="1:11" x14ac:dyDescent="0.25">
      <c r="A194" s="105"/>
      <c r="D194" s="285"/>
      <c r="E194" s="259"/>
      <c r="F194" s="90" t="e">
        <f>E194/$E$196</f>
        <v>#DIV/0!</v>
      </c>
      <c r="G194" s="422"/>
      <c r="H194" s="423"/>
    </row>
    <row r="195" spans="1:11" x14ac:dyDescent="0.25">
      <c r="A195" s="105"/>
      <c r="D195" s="284"/>
      <c r="E195" s="259"/>
      <c r="F195" s="90"/>
      <c r="G195" s="420"/>
      <c r="H195" s="421"/>
    </row>
    <row r="196" spans="1:11" x14ac:dyDescent="0.25">
      <c r="A196" s="105"/>
      <c r="D196" s="163" t="s">
        <v>307</v>
      </c>
      <c r="E196" s="167">
        <f>SUM(E190:E195)</f>
        <v>0</v>
      </c>
      <c r="F196" s="91"/>
      <c r="G196" s="165" t="s">
        <v>305</v>
      </c>
      <c r="H196" s="288"/>
    </row>
    <row r="197" spans="1:11" x14ac:dyDescent="0.25">
      <c r="A197" s="105"/>
      <c r="E197" s="91"/>
      <c r="F197" s="91"/>
      <c r="G197" s="91"/>
      <c r="H197" s="150"/>
    </row>
    <row r="198" spans="1:11" x14ac:dyDescent="0.25">
      <c r="A198" s="105"/>
      <c r="B198" s="43" t="s">
        <v>490</v>
      </c>
      <c r="C198" s="43" t="s">
        <v>492</v>
      </c>
      <c r="E198" s="91"/>
      <c r="F198" s="91"/>
      <c r="G198" s="91"/>
      <c r="H198" s="150"/>
    </row>
    <row r="199" spans="1:11" x14ac:dyDescent="0.25">
      <c r="A199" s="105"/>
      <c r="C199" s="162" t="str">
        <f>IF(H60="Yes", "Complete Analysis", "N/A - Do Not Complete")</f>
        <v>N/A - Do Not Complete</v>
      </c>
      <c r="D199" s="286"/>
      <c r="E199" s="259"/>
      <c r="F199" s="90" t="e">
        <f>E199/E201</f>
        <v>#DIV/0!</v>
      </c>
      <c r="G199" s="422"/>
      <c r="H199" s="423"/>
    </row>
    <row r="200" spans="1:11" x14ac:dyDescent="0.25">
      <c r="A200" s="105"/>
      <c r="C200" s="162"/>
      <c r="D200" s="284"/>
      <c r="E200" s="267"/>
      <c r="F200" s="90" t="e">
        <f>E200/E201</f>
        <v>#DIV/0!</v>
      </c>
      <c r="G200" s="420"/>
      <c r="H200" s="421"/>
    </row>
    <row r="201" spans="1:11" x14ac:dyDescent="0.25">
      <c r="A201" s="105"/>
      <c r="C201" s="162"/>
      <c r="D201" s="163" t="s">
        <v>308</v>
      </c>
      <c r="E201" s="167">
        <f>SUM(E199:E200)</f>
        <v>0</v>
      </c>
      <c r="F201" s="90"/>
      <c r="G201" s="165" t="s">
        <v>305</v>
      </c>
      <c r="H201" s="289"/>
    </row>
    <row r="202" spans="1:11" ht="15.75" thickBot="1" x14ac:dyDescent="0.3">
      <c r="A202" s="120"/>
      <c r="B202" s="95"/>
      <c r="C202" s="168"/>
      <c r="D202" s="169"/>
      <c r="E202" s="169"/>
      <c r="F202" s="170"/>
      <c r="G202" s="96"/>
      <c r="H202" s="171"/>
    </row>
    <row r="203" spans="1:11" ht="15.75" thickBot="1" x14ac:dyDescent="0.3">
      <c r="C203" s="162"/>
      <c r="E203" s="139"/>
      <c r="F203" s="91"/>
      <c r="G203" s="91"/>
      <c r="H203" s="91"/>
    </row>
    <row r="204" spans="1:11" ht="16.5" thickBot="1" x14ac:dyDescent="0.3">
      <c r="A204" s="414" t="s">
        <v>390</v>
      </c>
      <c r="B204" s="415"/>
      <c r="C204" s="415"/>
      <c r="D204" s="415"/>
      <c r="E204" s="415"/>
      <c r="F204" s="415"/>
      <c r="G204" s="415"/>
      <c r="H204" s="416"/>
    </row>
    <row r="205" spans="1:11" x14ac:dyDescent="0.25">
      <c r="A205" s="73" t="s">
        <v>134</v>
      </c>
      <c r="B205" s="431" t="s">
        <v>335</v>
      </c>
      <c r="C205" s="431"/>
      <c r="D205" s="431"/>
      <c r="E205" s="431"/>
      <c r="F205" s="431"/>
      <c r="G205" s="431"/>
      <c r="H205" s="432"/>
    </row>
    <row r="206" spans="1:11" x14ac:dyDescent="0.25">
      <c r="A206" s="73"/>
      <c r="B206" s="426"/>
      <c r="C206" s="426"/>
      <c r="D206" s="426"/>
      <c r="E206" s="426"/>
      <c r="F206" s="426"/>
      <c r="G206" s="426"/>
      <c r="H206" s="427"/>
    </row>
    <row r="207" spans="1:11" x14ac:dyDescent="0.25">
      <c r="A207" s="105"/>
      <c r="H207" s="75"/>
    </row>
    <row r="208" spans="1:11" x14ac:dyDescent="0.25">
      <c r="A208" s="73"/>
      <c r="B208" s="49" t="s">
        <v>413</v>
      </c>
      <c r="D208" s="418"/>
      <c r="E208" s="418"/>
      <c r="F208" s="418"/>
      <c r="G208" s="418"/>
      <c r="H208" s="419"/>
    </row>
    <row r="209" spans="1:8" x14ac:dyDescent="0.25">
      <c r="A209" s="73"/>
      <c r="C209" s="77"/>
      <c r="D209" s="77"/>
      <c r="E209" s="77"/>
      <c r="F209" s="77"/>
      <c r="G209" s="77"/>
      <c r="H209" s="78"/>
    </row>
    <row r="210" spans="1:8" x14ac:dyDescent="0.25">
      <c r="A210" s="105"/>
      <c r="E210" s="433" t="s">
        <v>290</v>
      </c>
      <c r="F210" s="433"/>
      <c r="G210" s="433"/>
      <c r="H210" s="434"/>
    </row>
    <row r="211" spans="1:8" x14ac:dyDescent="0.25">
      <c r="A211" s="105"/>
      <c r="E211" s="79" t="s">
        <v>138</v>
      </c>
      <c r="F211" s="79" t="s">
        <v>138</v>
      </c>
      <c r="G211" s="79" t="s">
        <v>138</v>
      </c>
      <c r="H211" s="80" t="s">
        <v>138</v>
      </c>
    </row>
    <row r="212" spans="1:8" x14ac:dyDescent="0.25">
      <c r="A212" s="105"/>
      <c r="B212" s="81" t="s">
        <v>199</v>
      </c>
      <c r="C212" s="180"/>
      <c r="D212" s="83"/>
      <c r="E212" s="82" t="s">
        <v>350</v>
      </c>
      <c r="F212" s="82" t="s">
        <v>148</v>
      </c>
      <c r="G212" s="82" t="s">
        <v>285</v>
      </c>
      <c r="H212" s="134" t="s">
        <v>286</v>
      </c>
    </row>
    <row r="213" spans="1:8" ht="21.95" customHeight="1" x14ac:dyDescent="0.25">
      <c r="A213" s="105"/>
      <c r="B213" s="87" t="s">
        <v>287</v>
      </c>
      <c r="C213" s="79"/>
      <c r="D213" s="79"/>
      <c r="E213" s="79"/>
      <c r="F213" s="79"/>
      <c r="G213" s="79"/>
      <c r="H213" s="80"/>
    </row>
    <row r="214" spans="1:8" x14ac:dyDescent="0.25">
      <c r="A214" s="105"/>
      <c r="B214" s="435" t="s">
        <v>811</v>
      </c>
      <c r="C214" s="435"/>
      <c r="D214" s="435"/>
      <c r="E214" s="268"/>
      <c r="F214" s="268"/>
      <c r="G214" s="270" t="s">
        <v>795</v>
      </c>
      <c r="H214" s="269"/>
    </row>
    <row r="215" spans="1:8" x14ac:dyDescent="0.25">
      <c r="A215" s="105"/>
      <c r="B215" s="402" t="s">
        <v>530</v>
      </c>
      <c r="C215" s="402"/>
      <c r="D215" s="402"/>
      <c r="E215" s="270"/>
      <c r="F215" s="270"/>
      <c r="G215" s="270" t="s">
        <v>795</v>
      </c>
      <c r="H215" s="269"/>
    </row>
    <row r="216" spans="1:8" x14ac:dyDescent="0.25">
      <c r="A216" s="105"/>
      <c r="B216" s="402" t="s">
        <v>812</v>
      </c>
      <c r="C216" s="402"/>
      <c r="D216" s="402"/>
      <c r="E216" s="270"/>
      <c r="F216" s="270"/>
      <c r="G216" s="270" t="s">
        <v>795</v>
      </c>
      <c r="H216" s="269"/>
    </row>
    <row r="217" spans="1:8" x14ac:dyDescent="0.25">
      <c r="A217" s="105"/>
      <c r="B217" s="402" t="s">
        <v>549</v>
      </c>
      <c r="C217" s="402"/>
      <c r="D217" s="402"/>
      <c r="E217" s="270"/>
      <c r="F217" s="270"/>
      <c r="G217" s="270" t="s">
        <v>795</v>
      </c>
      <c r="H217" s="269"/>
    </row>
    <row r="218" spans="1:8" x14ac:dyDescent="0.25">
      <c r="A218" s="105"/>
      <c r="B218" s="430" t="s">
        <v>556</v>
      </c>
      <c r="C218" s="430"/>
      <c r="D218" s="430"/>
      <c r="E218" s="270"/>
      <c r="F218" s="270"/>
      <c r="G218" s="270" t="s">
        <v>795</v>
      </c>
      <c r="H218" s="271"/>
    </row>
    <row r="219" spans="1:8" x14ac:dyDescent="0.25">
      <c r="A219" s="105"/>
      <c r="B219" s="402" t="s">
        <v>552</v>
      </c>
      <c r="C219" s="402"/>
      <c r="D219" s="402"/>
      <c r="E219" s="270"/>
      <c r="F219" s="270"/>
      <c r="G219" s="270" t="s">
        <v>795</v>
      </c>
      <c r="H219" s="271"/>
    </row>
    <row r="220" spans="1:8" ht="21.95" customHeight="1" x14ac:dyDescent="0.25">
      <c r="A220" s="105"/>
      <c r="B220" s="87" t="s">
        <v>288</v>
      </c>
      <c r="C220" s="112"/>
      <c r="D220" s="139"/>
      <c r="E220" s="139"/>
      <c r="F220" s="139"/>
      <c r="G220" s="140"/>
      <c r="H220" s="141"/>
    </row>
    <row r="221" spans="1:8" x14ac:dyDescent="0.25">
      <c r="A221" s="105"/>
      <c r="B221" s="402" t="s">
        <v>811</v>
      </c>
      <c r="C221" s="402"/>
      <c r="D221" s="402"/>
      <c r="E221" s="270"/>
      <c r="F221" s="270"/>
      <c r="G221" s="270" t="s">
        <v>795</v>
      </c>
      <c r="H221" s="271"/>
    </row>
    <row r="222" spans="1:8" x14ac:dyDescent="0.25">
      <c r="A222" s="105"/>
      <c r="B222" s="424" t="s">
        <v>530</v>
      </c>
      <c r="C222" s="436"/>
      <c r="D222" s="425"/>
      <c r="E222" s="270"/>
      <c r="F222" s="270"/>
      <c r="G222" s="270" t="s">
        <v>795</v>
      </c>
      <c r="H222" s="271"/>
    </row>
    <row r="223" spans="1:8" x14ac:dyDescent="0.25">
      <c r="A223" s="105"/>
      <c r="B223" s="424" t="s">
        <v>812</v>
      </c>
      <c r="C223" s="436"/>
      <c r="D223" s="425"/>
      <c r="E223" s="270"/>
      <c r="F223" s="270"/>
      <c r="G223" s="270" t="s">
        <v>795</v>
      </c>
      <c r="H223" s="271"/>
    </row>
    <row r="224" spans="1:8" x14ac:dyDescent="0.25">
      <c r="A224" s="105"/>
      <c r="B224" s="424" t="s">
        <v>556</v>
      </c>
      <c r="C224" s="436"/>
      <c r="D224" s="425"/>
      <c r="E224" s="270"/>
      <c r="F224" s="270"/>
      <c r="G224" s="270" t="s">
        <v>795</v>
      </c>
      <c r="H224" s="271"/>
    </row>
    <row r="225" spans="1:10" x14ac:dyDescent="0.25">
      <c r="A225" s="105"/>
      <c r="B225" s="403" t="s">
        <v>153</v>
      </c>
      <c r="C225" s="404"/>
      <c r="D225" s="405"/>
      <c r="E225" s="270"/>
      <c r="F225" s="270"/>
      <c r="G225" s="270"/>
      <c r="H225" s="271"/>
    </row>
    <row r="226" spans="1:10" x14ac:dyDescent="0.25">
      <c r="A226" s="105"/>
      <c r="B226" s="402"/>
      <c r="C226" s="402"/>
      <c r="D226" s="402"/>
      <c r="E226" s="270"/>
      <c r="F226" s="270"/>
      <c r="G226" s="270"/>
      <c r="H226" s="271"/>
    </row>
    <row r="227" spans="1:10" x14ac:dyDescent="0.25">
      <c r="A227" s="105"/>
      <c r="B227" s="118"/>
      <c r="C227" s="118"/>
      <c r="D227" s="118"/>
      <c r="E227" s="119"/>
      <c r="F227" s="119"/>
      <c r="G227" s="119"/>
      <c r="H227" s="172"/>
    </row>
    <row r="228" spans="1:10" x14ac:dyDescent="0.25">
      <c r="A228" s="73" t="s">
        <v>135</v>
      </c>
      <c r="B228" s="117" t="s">
        <v>336</v>
      </c>
      <c r="C228" s="118"/>
      <c r="D228" s="118"/>
      <c r="E228" s="119"/>
      <c r="F228" s="119"/>
      <c r="G228" s="119"/>
      <c r="H228" s="172"/>
      <c r="J228" s="138"/>
    </row>
    <row r="229" spans="1:10" x14ac:dyDescent="0.25">
      <c r="A229" s="105"/>
      <c r="B229" s="406"/>
      <c r="C229" s="406"/>
      <c r="D229" s="406"/>
      <c r="E229" s="406"/>
      <c r="F229" s="406"/>
      <c r="G229" s="406"/>
      <c r="H229" s="407"/>
      <c r="J229" s="131"/>
    </row>
    <row r="230" spans="1:10" ht="43.15" customHeight="1" x14ac:dyDescent="0.25">
      <c r="A230" s="105"/>
      <c r="B230" s="406"/>
      <c r="C230" s="406"/>
      <c r="D230" s="406"/>
      <c r="E230" s="406"/>
      <c r="F230" s="406"/>
      <c r="G230" s="406"/>
      <c r="H230" s="407"/>
      <c r="J230" s="138"/>
    </row>
    <row r="231" spans="1:10" ht="15.75" thickBot="1" x14ac:dyDescent="0.3">
      <c r="A231" s="120"/>
      <c r="B231" s="173"/>
      <c r="C231" s="174"/>
      <c r="D231" s="174"/>
      <c r="E231" s="174"/>
      <c r="F231" s="174"/>
      <c r="G231" s="174"/>
      <c r="H231" s="175"/>
    </row>
    <row r="232" spans="1:10" x14ac:dyDescent="0.25">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A41">
    <cfRule type="expression" dxfId="194" priority="4">
      <formula>$F$17="no"</formula>
    </cfRule>
  </conditionalFormatting>
  <conditionalFormatting sqref="A28:H32 A33:D33 A34:C35 A36:H164 A165:G167 A168:H171 A172:G176 A177:H180 A181:G186 A187:H190 A191:G195 A196:H231">
    <cfRule type="expression" dxfId="19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2" priority="5">
      <formula>$F$17="no"</formula>
    </cfRule>
  </conditionalFormatting>
  <conditionalFormatting sqref="B198">
    <cfRule type="expression" dxfId="191" priority="10">
      <formula>$F$20="no"</formula>
    </cfRule>
  </conditionalFormatting>
  <conditionalFormatting sqref="C163">
    <cfRule type="expression" dxfId="190" priority="3">
      <formula>$F$17="no"</formula>
    </cfRule>
  </conditionalFormatting>
  <conditionalFormatting sqref="C198">
    <cfRule type="expression" dxfId="189" priority="2">
      <formula>$F$17="no"</formula>
    </cfRule>
  </conditionalFormatting>
  <conditionalFormatting sqref="E43:E48 E50:E56 E58:E61 E71:E77 E79:E82 E92:E98 E100:E103 E113:E119 E121:E124 B145:H152 E221:E226">
    <cfRule type="expression" dxfId="188" priority="71">
      <formula>$F$11="no"</formula>
    </cfRule>
  </conditionalFormatting>
  <conditionalFormatting sqref="E64:E69">
    <cfRule type="expression" dxfId="187" priority="38">
      <formula>$F$11="no"</formula>
    </cfRule>
  </conditionalFormatting>
  <conditionalFormatting sqref="E85:E90">
    <cfRule type="expression" dxfId="186" priority="26">
      <formula>$F$11="no"</formula>
    </cfRule>
  </conditionalFormatting>
  <conditionalFormatting sqref="E106:E111">
    <cfRule type="expression" dxfId="185" priority="14">
      <formula>$F$11="no"</formula>
    </cfRule>
  </conditionalFormatting>
  <conditionalFormatting sqref="E214:E219">
    <cfRule type="expression" dxfId="184" priority="63">
      <formula>$F$11="no"</formula>
    </cfRule>
  </conditionalFormatting>
  <conditionalFormatting sqref="F43:F48 F50:F56 F58:F61 F71:F77 F79:F82 F92:F98 F100:F103 F113:F119 F121:F124 B154:H161 F221:F226">
    <cfRule type="expression" dxfId="183" priority="70">
      <formula>$F$13="no"</formula>
    </cfRule>
  </conditionalFormatting>
  <conditionalFormatting sqref="F64:F69">
    <cfRule type="expression" dxfId="182" priority="37">
      <formula>$F$13="no"</formula>
    </cfRule>
  </conditionalFormatting>
  <conditionalFormatting sqref="F85:F90">
    <cfRule type="expression" dxfId="181" priority="25">
      <formula>$F$13="no"</formula>
    </cfRule>
  </conditionalFormatting>
  <conditionalFormatting sqref="F106:F111">
    <cfRule type="expression" dxfId="180" priority="13">
      <formula>$F$13="no"</formula>
    </cfRule>
  </conditionalFormatting>
  <conditionalFormatting sqref="F214:F219">
    <cfRule type="expression" dxfId="17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78" priority="69">
      <formula>$F$15="no"</formula>
    </cfRule>
  </conditionalFormatting>
  <conditionalFormatting sqref="H43:H48 H50:H56 H58:H61 H71:H77 H79:H82 H92:H98 H100:H103 H113:H119 H121:H124 C198:H201 H221:H226">
    <cfRule type="expression" dxfId="177" priority="68">
      <formula>$F$20="no"</formula>
    </cfRule>
  </conditionalFormatting>
  <conditionalFormatting sqref="H64:H69">
    <cfRule type="expression" dxfId="176" priority="35">
      <formula>$F$20="no"</formula>
    </cfRule>
  </conditionalFormatting>
  <conditionalFormatting sqref="H85:H90">
    <cfRule type="expression" dxfId="175" priority="23">
      <formula>$F$20="no"</formula>
    </cfRule>
  </conditionalFormatting>
  <conditionalFormatting sqref="H106:H111">
    <cfRule type="expression" dxfId="174" priority="11">
      <formula>$F$20="no"</formula>
    </cfRule>
  </conditionalFormatting>
  <conditionalFormatting sqref="H214:H219">
    <cfRule type="expression" dxfId="17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sheetPr>
  <dimension ref="A1:K258"/>
  <sheetViews>
    <sheetView showGridLines="0" workbookViewId="0">
      <selection activeCell="B1" sqref="B1"/>
    </sheetView>
  </sheetViews>
  <sheetFormatPr defaultColWidth="9.140625" defaultRowHeight="15" x14ac:dyDescent="0.25"/>
  <cols>
    <col min="1" max="1" width="3" style="43" customWidth="1"/>
    <col min="2" max="2" width="13.5703125" style="43" customWidth="1"/>
    <col min="3" max="3" width="42.42578125" style="43" customWidth="1"/>
    <col min="4" max="7" width="17.28515625" style="43" customWidth="1"/>
    <col min="8" max="8" width="22.7109375" style="43" customWidth="1"/>
    <col min="9" max="9" width="2.5703125" style="43" customWidth="1"/>
    <col min="10" max="10" width="9.140625" style="43"/>
    <col min="11" max="11" width="13.7109375" style="43" bestFit="1" customWidth="1"/>
    <col min="12" max="16384" width="9.140625" style="43"/>
  </cols>
  <sheetData>
    <row r="1" spans="1:10" ht="18.75" customHeight="1" x14ac:dyDescent="0.3">
      <c r="A1" s="42" t="str">
        <f>'Cover and Instructions'!A1</f>
        <v>Georgia Families MHPAEA Parity</v>
      </c>
      <c r="H1" s="44" t="s">
        <v>565</v>
      </c>
    </row>
    <row r="2" spans="1:10" ht="26.25" x14ac:dyDescent="0.4">
      <c r="A2" s="45" t="s">
        <v>16</v>
      </c>
    </row>
    <row r="3" spans="1:10" ht="21" x14ac:dyDescent="0.35">
      <c r="A3" s="47" t="s">
        <v>468</v>
      </c>
    </row>
    <row r="5" spans="1:10" x14ac:dyDescent="0.25">
      <c r="A5" s="49" t="s">
        <v>0</v>
      </c>
      <c r="C5" s="50" t="str">
        <f>'Cover and Instructions'!$D$4</f>
        <v>Amerigroup Community Care</v>
      </c>
      <c r="D5" s="50"/>
      <c r="E5" s="50"/>
      <c r="F5" s="50"/>
      <c r="G5" s="50"/>
    </row>
    <row r="6" spans="1:10" x14ac:dyDescent="0.25">
      <c r="A6" s="49" t="s">
        <v>510</v>
      </c>
      <c r="C6" s="50" t="str">
        <f>'Cover and Instructions'!D5</f>
        <v>Title XIX Adults</v>
      </c>
      <c r="D6" s="50"/>
      <c r="E6" s="50"/>
      <c r="F6" s="50"/>
      <c r="G6" s="50"/>
    </row>
    <row r="7" spans="1:10" ht="15.75" thickBot="1" x14ac:dyDescent="0.3"/>
    <row r="8" spans="1:10" x14ac:dyDescent="0.25">
      <c r="A8" s="52" t="s">
        <v>375</v>
      </c>
      <c r="B8" s="53"/>
      <c r="C8" s="53"/>
      <c r="D8" s="53"/>
      <c r="E8" s="53"/>
      <c r="F8" s="53"/>
      <c r="G8" s="53"/>
      <c r="H8" s="54"/>
    </row>
    <row r="9" spans="1:10" ht="15" customHeight="1" x14ac:dyDescent="0.25">
      <c r="A9" s="55" t="s">
        <v>374</v>
      </c>
      <c r="B9" s="126"/>
      <c r="C9" s="126"/>
      <c r="D9" s="126"/>
      <c r="E9" s="126"/>
      <c r="F9" s="126"/>
      <c r="G9" s="126"/>
      <c r="H9" s="127"/>
    </row>
    <row r="10" spans="1:10" x14ac:dyDescent="0.25">
      <c r="A10" s="58"/>
      <c r="B10" s="59"/>
      <c r="C10" s="59"/>
      <c r="D10" s="59"/>
      <c r="E10" s="59"/>
      <c r="F10" s="59"/>
      <c r="G10" s="59"/>
      <c r="H10" s="60"/>
    </row>
    <row r="11" spans="1:10" x14ac:dyDescent="0.25">
      <c r="A11" s="61" t="s">
        <v>370</v>
      </c>
      <c r="B11" s="62" t="s">
        <v>386</v>
      </c>
      <c r="C11" s="59"/>
      <c r="D11" s="59"/>
      <c r="E11" s="59"/>
      <c r="F11" s="128" t="s">
        <v>372</v>
      </c>
      <c r="G11" s="64" t="str">
        <f>IF(F11="yes","  Complete Section 1 and Section 2","")</f>
        <v/>
      </c>
      <c r="H11" s="60"/>
    </row>
    <row r="12" spans="1:10" ht="6" customHeight="1" x14ac:dyDescent="0.25">
      <c r="A12" s="61"/>
      <c r="B12" s="62"/>
      <c r="C12" s="59"/>
      <c r="D12" s="59"/>
      <c r="E12" s="59"/>
      <c r="F12" s="59"/>
      <c r="G12" s="64"/>
      <c r="H12" s="60"/>
    </row>
    <row r="13" spans="1:10" x14ac:dyDescent="0.25">
      <c r="A13" s="61" t="s">
        <v>373</v>
      </c>
      <c r="B13" s="62" t="s">
        <v>387</v>
      </c>
      <c r="C13" s="59"/>
      <c r="D13" s="59"/>
      <c r="E13" s="59"/>
      <c r="F13" s="128" t="s">
        <v>372</v>
      </c>
      <c r="G13" s="64" t="str">
        <f>IF(F13="yes","  Complete Section 1 and Section 2","")</f>
        <v/>
      </c>
      <c r="H13" s="60"/>
    </row>
    <row r="14" spans="1:10" ht="6" customHeight="1" x14ac:dyDescent="0.25">
      <c r="A14" s="61"/>
      <c r="B14" s="62"/>
      <c r="C14" s="59"/>
      <c r="D14" s="59"/>
      <c r="E14" s="59"/>
      <c r="F14" s="59"/>
      <c r="G14" s="64"/>
      <c r="H14" s="60"/>
    </row>
    <row r="15" spans="1:10" x14ac:dyDescent="0.25">
      <c r="A15" s="61" t="s">
        <v>378</v>
      </c>
      <c r="B15" s="62" t="s">
        <v>388</v>
      </c>
      <c r="C15" s="59"/>
      <c r="D15" s="59"/>
      <c r="E15" s="59"/>
      <c r="F15" s="63" t="s">
        <v>371</v>
      </c>
      <c r="G15" s="64" t="str">
        <f>IF(F15="yes","  Complete Section 1 and Section 2","")</f>
        <v xml:space="preserve">  Complete Section 1 and Section 2</v>
      </c>
      <c r="H15" s="60"/>
      <c r="J15" s="131"/>
    </row>
    <row r="16" spans="1:10" ht="6" customHeight="1" x14ac:dyDescent="0.25">
      <c r="A16" s="61"/>
      <c r="B16" s="62"/>
      <c r="C16" s="59"/>
      <c r="D16" s="59"/>
      <c r="E16" s="59"/>
      <c r="F16" s="59"/>
      <c r="G16" s="64"/>
      <c r="H16" s="60"/>
      <c r="J16" s="49"/>
    </row>
    <row r="17" spans="1:10" x14ac:dyDescent="0.25">
      <c r="A17" s="61" t="s">
        <v>379</v>
      </c>
      <c r="B17" s="441" t="s">
        <v>497</v>
      </c>
      <c r="C17" s="441"/>
      <c r="D17" s="441"/>
      <c r="E17" s="441"/>
      <c r="F17" s="128" t="s">
        <v>372</v>
      </c>
      <c r="G17" s="64" t="str">
        <f>IF(F17="yes","  Report each income level in separate tiers in Section 1 and Section 2","")</f>
        <v/>
      </c>
      <c r="H17" s="60"/>
      <c r="J17" s="49"/>
    </row>
    <row r="18" spans="1:10" x14ac:dyDescent="0.25">
      <c r="A18" s="61"/>
      <c r="B18" s="441"/>
      <c r="C18" s="441"/>
      <c r="D18" s="441"/>
      <c r="E18" s="441"/>
      <c r="F18" s="59"/>
      <c r="G18" s="64"/>
      <c r="H18" s="60"/>
      <c r="J18" s="49"/>
    </row>
    <row r="19" spans="1:10" ht="6" customHeight="1" x14ac:dyDescent="0.25">
      <c r="A19" s="61"/>
      <c r="B19" s="62"/>
      <c r="C19" s="59"/>
      <c r="D19" s="59"/>
      <c r="E19" s="59"/>
      <c r="F19" s="59"/>
      <c r="G19" s="64"/>
      <c r="H19" s="60"/>
      <c r="J19" s="49"/>
    </row>
    <row r="20" spans="1:10" x14ac:dyDescent="0.25">
      <c r="A20" s="61" t="s">
        <v>489</v>
      </c>
      <c r="B20" s="62" t="s">
        <v>389</v>
      </c>
      <c r="C20" s="59"/>
      <c r="D20" s="59"/>
      <c r="E20" s="59"/>
      <c r="F20" s="128" t="s">
        <v>372</v>
      </c>
      <c r="G20" s="64" t="str">
        <f>IF(F20="yes","  Complete Section 1 and Section 2","")</f>
        <v/>
      </c>
      <c r="H20" s="60"/>
      <c r="J20" s="131"/>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44"/>
      <c r="C24" s="444"/>
      <c r="D24" s="444"/>
      <c r="E24" s="444"/>
      <c r="F24" s="444"/>
      <c r="G24" s="444"/>
      <c r="H24" s="129"/>
      <c r="J24" s="131"/>
    </row>
    <row r="25" spans="1:10" x14ac:dyDescent="0.25">
      <c r="A25" s="61"/>
      <c r="B25" s="445"/>
      <c r="C25" s="445"/>
      <c r="D25" s="445"/>
      <c r="E25" s="445"/>
      <c r="F25" s="445"/>
      <c r="G25" s="445"/>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14" t="s">
        <v>391</v>
      </c>
      <c r="B28" s="415"/>
      <c r="C28" s="415"/>
      <c r="D28" s="415"/>
      <c r="E28" s="415"/>
      <c r="F28" s="415"/>
      <c r="G28" s="415"/>
      <c r="H28" s="416"/>
    </row>
    <row r="29" spans="1:10" x14ac:dyDescent="0.25">
      <c r="A29" s="73" t="s">
        <v>130</v>
      </c>
      <c r="B29" s="431" t="s">
        <v>368</v>
      </c>
      <c r="C29" s="431"/>
      <c r="D29" s="431"/>
      <c r="E29" s="431"/>
      <c r="F29" s="431"/>
      <c r="G29" s="431"/>
      <c r="H29" s="432"/>
    </row>
    <row r="30" spans="1:10" x14ac:dyDescent="0.25">
      <c r="A30" s="73"/>
      <c r="B30" s="426"/>
      <c r="C30" s="426"/>
      <c r="D30" s="426"/>
      <c r="E30" s="426"/>
      <c r="F30" s="426"/>
      <c r="G30" s="426"/>
      <c r="H30" s="427"/>
    </row>
    <row r="31" spans="1:10" x14ac:dyDescent="0.25">
      <c r="A31" s="73"/>
      <c r="B31" s="76" t="s">
        <v>309</v>
      </c>
      <c r="C31" s="77"/>
      <c r="D31" s="77"/>
      <c r="E31" s="77"/>
      <c r="F31" s="77"/>
      <c r="G31" s="77"/>
      <c r="H31" s="78"/>
    </row>
    <row r="32" spans="1:10" x14ac:dyDescent="0.25">
      <c r="A32" s="73"/>
      <c r="C32" s="77"/>
      <c r="D32" s="77"/>
      <c r="E32" s="77"/>
      <c r="F32" s="77"/>
      <c r="G32" s="77"/>
      <c r="H32" s="78"/>
    </row>
    <row r="33" spans="1:11" x14ac:dyDescent="0.25">
      <c r="A33" s="73"/>
      <c r="B33" s="49" t="s">
        <v>413</v>
      </c>
      <c r="D33" s="446" t="s">
        <v>487</v>
      </c>
      <c r="E33" s="446"/>
      <c r="F33" s="446"/>
      <c r="G33" s="446"/>
      <c r="H33" s="447"/>
      <c r="J33" s="131"/>
    </row>
    <row r="34" spans="1:11" ht="15" customHeight="1" x14ac:dyDescent="0.25">
      <c r="A34" s="73"/>
      <c r="B34" s="49"/>
      <c r="D34" s="446"/>
      <c r="E34" s="446"/>
      <c r="F34" s="446"/>
      <c r="G34" s="446"/>
      <c r="H34" s="447"/>
      <c r="J34" s="131"/>
    </row>
    <row r="35" spans="1:11" x14ac:dyDescent="0.25">
      <c r="A35" s="73"/>
      <c r="B35" s="49"/>
      <c r="D35" s="446"/>
      <c r="E35" s="446"/>
      <c r="F35" s="446"/>
      <c r="G35" s="446"/>
      <c r="H35" s="447"/>
    </row>
    <row r="36" spans="1:11" x14ac:dyDescent="0.25">
      <c r="A36" s="73"/>
      <c r="C36" s="77"/>
      <c r="D36" s="77"/>
      <c r="E36" s="77"/>
      <c r="F36" s="77"/>
      <c r="G36" s="77"/>
      <c r="H36" s="78"/>
    </row>
    <row r="37" spans="1:11" ht="15" customHeight="1" x14ac:dyDescent="0.25">
      <c r="A37" s="105"/>
      <c r="B37" s="77"/>
      <c r="C37" s="77"/>
      <c r="D37" s="77"/>
      <c r="E37" s="433" t="s">
        <v>290</v>
      </c>
      <c r="F37" s="433"/>
      <c r="G37" s="433"/>
      <c r="H37" s="434"/>
    </row>
    <row r="38" spans="1:11" x14ac:dyDescent="0.25">
      <c r="A38" s="105"/>
      <c r="E38" s="79" t="s">
        <v>158</v>
      </c>
      <c r="F38" s="79" t="s">
        <v>158</v>
      </c>
      <c r="G38" s="79" t="s">
        <v>158</v>
      </c>
      <c r="H38" s="80" t="s">
        <v>158</v>
      </c>
    </row>
    <row r="39" spans="1:11" x14ac:dyDescent="0.25">
      <c r="A39" s="105"/>
      <c r="B39" s="79"/>
      <c r="C39" s="79"/>
      <c r="D39" s="79" t="s">
        <v>164</v>
      </c>
      <c r="E39" s="79" t="s">
        <v>161</v>
      </c>
      <c r="F39" s="79" t="s">
        <v>161</v>
      </c>
      <c r="G39" s="79" t="s">
        <v>161</v>
      </c>
      <c r="H39" s="80" t="s">
        <v>161</v>
      </c>
      <c r="J39" s="176"/>
    </row>
    <row r="40" spans="1:11" x14ac:dyDescent="0.25">
      <c r="A40" s="105"/>
      <c r="B40" s="81" t="s">
        <v>191</v>
      </c>
      <c r="C40" s="82"/>
      <c r="D40" s="82" t="s">
        <v>158</v>
      </c>
      <c r="E40" s="82" t="s">
        <v>350</v>
      </c>
      <c r="F40" s="82" t="s">
        <v>148</v>
      </c>
      <c r="G40" s="82" t="s">
        <v>285</v>
      </c>
      <c r="H40" s="134" t="s">
        <v>286</v>
      </c>
      <c r="J40" s="177"/>
    </row>
    <row r="41" spans="1:11" x14ac:dyDescent="0.25">
      <c r="A41" s="136" t="s">
        <v>461</v>
      </c>
      <c r="B41" s="137"/>
      <c r="C41" s="79"/>
      <c r="D41" s="79"/>
      <c r="E41" s="79"/>
      <c r="F41" s="79"/>
      <c r="G41" s="79"/>
      <c r="H41" s="80"/>
      <c r="J41" s="177"/>
    </row>
    <row r="42" spans="1:11" ht="21.95" customHeight="1" x14ac:dyDescent="0.25">
      <c r="A42" s="105"/>
      <c r="B42" s="87" t="s">
        <v>287</v>
      </c>
      <c r="C42" s="79"/>
      <c r="D42" s="79"/>
      <c r="E42" s="79"/>
      <c r="F42" s="79"/>
      <c r="G42" s="79"/>
      <c r="H42" s="80"/>
      <c r="K42" s="181"/>
    </row>
    <row r="43" spans="1:11" ht="15" customHeight="1" x14ac:dyDescent="0.25">
      <c r="A43" s="105"/>
      <c r="B43" s="402" t="s">
        <v>541</v>
      </c>
      <c r="C43" s="402"/>
      <c r="D43" s="259">
        <v>2511108.69</v>
      </c>
      <c r="E43" s="260"/>
      <c r="F43" s="260"/>
      <c r="G43" s="261">
        <v>4401</v>
      </c>
      <c r="H43" s="262"/>
    </row>
    <row r="44" spans="1:11" ht="15" customHeight="1" x14ac:dyDescent="0.25">
      <c r="A44" s="105"/>
      <c r="B44" s="356" t="s">
        <v>537</v>
      </c>
      <c r="C44" s="357"/>
      <c r="D44" s="259">
        <v>10180.9</v>
      </c>
      <c r="E44" s="260"/>
      <c r="F44" s="260"/>
      <c r="G44" s="261">
        <v>0</v>
      </c>
      <c r="H44" s="262"/>
    </row>
    <row r="45" spans="1:11" ht="15" customHeight="1" x14ac:dyDescent="0.25">
      <c r="A45" s="105"/>
      <c r="B45" s="356" t="s">
        <v>800</v>
      </c>
      <c r="C45" s="357"/>
      <c r="D45" s="259">
        <v>7208652.7699999996</v>
      </c>
      <c r="E45" s="260"/>
      <c r="F45" s="260"/>
      <c r="G45" s="261">
        <v>19106.580000000002</v>
      </c>
      <c r="H45" s="262"/>
    </row>
    <row r="46" spans="1:11" ht="15" customHeight="1" x14ac:dyDescent="0.25">
      <c r="A46" s="105"/>
      <c r="B46" s="356" t="s">
        <v>536</v>
      </c>
      <c r="C46" s="357"/>
      <c r="D46" s="259">
        <v>4380875.87</v>
      </c>
      <c r="E46" s="260"/>
      <c r="F46" s="260"/>
      <c r="G46" s="261">
        <v>251.4</v>
      </c>
      <c r="H46" s="262"/>
    </row>
    <row r="47" spans="1:11" ht="15" customHeight="1" x14ac:dyDescent="0.25">
      <c r="A47" s="105"/>
      <c r="B47" s="356" t="s">
        <v>801</v>
      </c>
      <c r="C47" s="357"/>
      <c r="D47" s="259">
        <v>790999.19</v>
      </c>
      <c r="E47" s="260"/>
      <c r="F47" s="260"/>
      <c r="G47" s="261">
        <v>828</v>
      </c>
      <c r="H47" s="262"/>
    </row>
    <row r="48" spans="1:11" ht="15" customHeight="1" x14ac:dyDescent="0.25">
      <c r="A48" s="105"/>
      <c r="B48" s="356" t="s">
        <v>533</v>
      </c>
      <c r="C48" s="357"/>
      <c r="D48" s="259">
        <v>45570448.109999999</v>
      </c>
      <c r="E48" s="260"/>
      <c r="F48" s="260"/>
      <c r="G48" s="261">
        <v>89578.880000000005</v>
      </c>
      <c r="H48" s="262"/>
    </row>
    <row r="49" spans="1:10" ht="15" customHeight="1" x14ac:dyDescent="0.25">
      <c r="A49" s="105"/>
      <c r="B49" s="356" t="s">
        <v>543</v>
      </c>
      <c r="C49" s="357"/>
      <c r="D49" s="259">
        <v>9915705.6099999994</v>
      </c>
      <c r="E49" s="260"/>
      <c r="F49" s="260"/>
      <c r="G49" s="261">
        <v>0</v>
      </c>
      <c r="H49" s="262"/>
    </row>
    <row r="50" spans="1:10" ht="15" customHeight="1" x14ac:dyDescent="0.25">
      <c r="A50" s="105"/>
      <c r="B50" s="356" t="s">
        <v>538</v>
      </c>
      <c r="C50" s="357"/>
      <c r="D50" s="259">
        <v>8537.1299999999992</v>
      </c>
      <c r="E50" s="260"/>
      <c r="F50" s="260"/>
      <c r="G50" s="261">
        <v>30</v>
      </c>
      <c r="H50" s="262"/>
    </row>
    <row r="51" spans="1:10" ht="15" customHeight="1" x14ac:dyDescent="0.25">
      <c r="A51" s="105"/>
      <c r="B51" s="424" t="s">
        <v>802</v>
      </c>
      <c r="C51" s="425"/>
      <c r="D51" s="259">
        <v>1212617.76</v>
      </c>
      <c r="E51" s="260"/>
      <c r="F51" s="260"/>
      <c r="G51" s="261">
        <v>9140</v>
      </c>
      <c r="H51" s="262"/>
    </row>
    <row r="52" spans="1:10" ht="15" customHeight="1" x14ac:dyDescent="0.25">
      <c r="A52" s="105"/>
      <c r="B52" s="424" t="s">
        <v>803</v>
      </c>
      <c r="C52" s="425"/>
      <c r="D52" s="259">
        <v>534821</v>
      </c>
      <c r="E52" s="260"/>
      <c r="F52" s="260"/>
      <c r="G52" s="261">
        <v>10383.6</v>
      </c>
      <c r="H52" s="262"/>
    </row>
    <row r="53" spans="1:10" ht="15" customHeight="1" x14ac:dyDescent="0.25">
      <c r="A53" s="105"/>
      <c r="B53" s="424" t="s">
        <v>804</v>
      </c>
      <c r="C53" s="425"/>
      <c r="D53" s="259">
        <v>4427045.3</v>
      </c>
      <c r="E53" s="260"/>
      <c r="F53" s="260"/>
      <c r="G53" s="261">
        <v>11230</v>
      </c>
      <c r="H53" s="262"/>
    </row>
    <row r="54" spans="1:10" ht="15" customHeight="1" x14ac:dyDescent="0.25">
      <c r="A54" s="105"/>
      <c r="B54" s="403"/>
      <c r="C54" s="405"/>
      <c r="D54" s="259"/>
      <c r="E54" s="260"/>
      <c r="F54" s="260"/>
      <c r="G54" s="261"/>
      <c r="H54" s="262"/>
    </row>
    <row r="55" spans="1:10" x14ac:dyDescent="0.25">
      <c r="A55" s="105"/>
      <c r="B55" s="402"/>
      <c r="C55" s="402"/>
      <c r="D55" s="260"/>
      <c r="E55" s="260"/>
      <c r="F55" s="260"/>
      <c r="G55" s="263"/>
      <c r="H55" s="264"/>
    </row>
    <row r="56" spans="1:10" ht="21.95" customHeight="1" x14ac:dyDescent="0.25">
      <c r="A56" s="105"/>
      <c r="B56" s="87" t="s">
        <v>288</v>
      </c>
      <c r="C56" s="112"/>
      <c r="D56" s="139"/>
      <c r="E56" s="139"/>
      <c r="F56" s="139"/>
      <c r="G56" s="140"/>
      <c r="H56" s="141"/>
      <c r="J56" s="177"/>
    </row>
    <row r="57" spans="1:10" x14ac:dyDescent="0.25">
      <c r="A57" s="105"/>
      <c r="B57" s="402" t="s">
        <v>541</v>
      </c>
      <c r="C57" s="402"/>
      <c r="D57" s="260">
        <v>48298.27</v>
      </c>
      <c r="E57" s="260"/>
      <c r="F57" s="260"/>
      <c r="G57" s="263">
        <v>78</v>
      </c>
      <c r="H57" s="264"/>
    </row>
    <row r="58" spans="1:10" x14ac:dyDescent="0.25">
      <c r="A58" s="105"/>
      <c r="B58" s="356" t="s">
        <v>800</v>
      </c>
      <c r="C58" s="357"/>
      <c r="D58" s="260">
        <v>51977.64</v>
      </c>
      <c r="E58" s="260"/>
      <c r="F58" s="260"/>
      <c r="G58" s="263">
        <v>15</v>
      </c>
      <c r="H58" s="264"/>
    </row>
    <row r="59" spans="1:10" x14ac:dyDescent="0.25">
      <c r="A59" s="105"/>
      <c r="B59" s="356" t="s">
        <v>536</v>
      </c>
      <c r="C59" s="357"/>
      <c r="D59" s="260">
        <v>80877.64</v>
      </c>
      <c r="E59" s="260"/>
      <c r="F59" s="260"/>
      <c r="G59" s="263">
        <v>0</v>
      </c>
      <c r="H59" s="264"/>
    </row>
    <row r="60" spans="1:10" x14ac:dyDescent="0.25">
      <c r="A60" s="105"/>
      <c r="B60" s="356" t="s">
        <v>804</v>
      </c>
      <c r="C60" s="357"/>
      <c r="D60" s="260">
        <v>210650.78</v>
      </c>
      <c r="E60" s="260"/>
      <c r="F60" s="260"/>
      <c r="G60" s="263">
        <v>1010</v>
      </c>
      <c r="H60" s="264"/>
    </row>
    <row r="61" spans="1:10" x14ac:dyDescent="0.25">
      <c r="A61" s="105"/>
      <c r="B61" s="356" t="s">
        <v>533</v>
      </c>
      <c r="C61" s="357"/>
      <c r="D61" s="260">
        <v>2058024.5</v>
      </c>
      <c r="E61" s="260"/>
      <c r="F61" s="260"/>
      <c r="G61" s="263">
        <v>0</v>
      </c>
      <c r="H61" s="264"/>
    </row>
    <row r="62" spans="1:10" x14ac:dyDescent="0.25">
      <c r="A62" s="105"/>
      <c r="B62" s="356" t="s">
        <v>543</v>
      </c>
      <c r="C62" s="357"/>
      <c r="D62" s="260">
        <v>1446037.24</v>
      </c>
      <c r="E62" s="260"/>
      <c r="F62" s="260"/>
      <c r="G62" s="263">
        <v>0</v>
      </c>
      <c r="H62" s="264"/>
    </row>
    <row r="63" spans="1:10" x14ac:dyDescent="0.25">
      <c r="A63" s="105"/>
      <c r="B63" s="356" t="s">
        <v>538</v>
      </c>
      <c r="C63" s="357"/>
      <c r="D63" s="260">
        <v>77.23</v>
      </c>
      <c r="E63" s="260"/>
      <c r="F63" s="260"/>
      <c r="G63" s="263">
        <v>0</v>
      </c>
      <c r="H63" s="264"/>
    </row>
    <row r="64" spans="1:10" x14ac:dyDescent="0.25">
      <c r="A64" s="105"/>
      <c r="B64" s="424" t="s">
        <v>802</v>
      </c>
      <c r="C64" s="425"/>
      <c r="D64" s="260">
        <v>67388.83</v>
      </c>
      <c r="E64" s="260"/>
      <c r="F64" s="260"/>
      <c r="G64" s="263">
        <v>68.98</v>
      </c>
      <c r="H64" s="264"/>
    </row>
    <row r="65" spans="1:10" x14ac:dyDescent="0.25">
      <c r="A65" s="105"/>
      <c r="B65" s="424" t="s">
        <v>803</v>
      </c>
      <c r="C65" s="425"/>
      <c r="D65" s="260">
        <v>13387.41</v>
      </c>
      <c r="E65" s="260"/>
      <c r="F65" s="260"/>
      <c r="G65" s="263">
        <v>129</v>
      </c>
      <c r="H65" s="264"/>
    </row>
    <row r="66" spans="1:10" x14ac:dyDescent="0.25">
      <c r="A66" s="105"/>
      <c r="B66" s="424"/>
      <c r="C66" s="425"/>
      <c r="D66" s="260"/>
      <c r="E66" s="260"/>
      <c r="F66" s="260"/>
      <c r="G66" s="263"/>
      <c r="H66" s="264"/>
    </row>
    <row r="67" spans="1:10" x14ac:dyDescent="0.25">
      <c r="A67" s="105"/>
      <c r="B67" s="403" t="s">
        <v>153</v>
      </c>
      <c r="C67" s="405"/>
      <c r="D67" s="260"/>
      <c r="E67" s="260"/>
      <c r="F67" s="260"/>
      <c r="G67" s="263"/>
      <c r="H67" s="264"/>
    </row>
    <row r="68" spans="1:10" x14ac:dyDescent="0.25">
      <c r="A68" s="105"/>
      <c r="B68" s="402"/>
      <c r="C68" s="402"/>
      <c r="D68" s="260"/>
      <c r="E68" s="260"/>
      <c r="F68" s="260"/>
      <c r="G68" s="263"/>
      <c r="H68" s="264"/>
    </row>
    <row r="69" spans="1:10" x14ac:dyDescent="0.25">
      <c r="A69" s="105"/>
      <c r="B69" s="142"/>
      <c r="C69" s="119"/>
      <c r="D69" s="143">
        <f>SUM(D43:D68)</f>
        <v>80547711.86999999</v>
      </c>
      <c r="E69" s="144">
        <f>SUM(E43:E68)</f>
        <v>0</v>
      </c>
      <c r="F69" s="144">
        <f>SUM(F43:F68)</f>
        <v>0</v>
      </c>
      <c r="G69" s="143">
        <f>SUM(G43:G68)</f>
        <v>146250.44000000003</v>
      </c>
      <c r="H69" s="145">
        <f>SUM(H43:H68)</f>
        <v>0</v>
      </c>
    </row>
    <row r="70" spans="1:10" x14ac:dyDescent="0.25">
      <c r="A70" s="73" t="s">
        <v>131</v>
      </c>
      <c r="B70" s="49" t="s">
        <v>297</v>
      </c>
      <c r="C70" s="119"/>
      <c r="D70" s="146"/>
      <c r="E70" s="146"/>
      <c r="F70" s="146"/>
      <c r="G70" s="140"/>
      <c r="H70" s="141"/>
    </row>
    <row r="71" spans="1:10" x14ac:dyDescent="0.25">
      <c r="A71" s="105"/>
      <c r="C71" s="43" t="s">
        <v>283</v>
      </c>
      <c r="D71" s="143">
        <f>D69</f>
        <v>80547711.86999999</v>
      </c>
      <c r="E71" s="144">
        <f t="shared" ref="E71:H71" si="0">E69</f>
        <v>0</v>
      </c>
      <c r="F71" s="144">
        <f t="shared" si="0"/>
        <v>0</v>
      </c>
      <c r="G71" s="143">
        <f t="shared" si="0"/>
        <v>146250.44000000003</v>
      </c>
      <c r="H71" s="149">
        <f t="shared" si="0"/>
        <v>0</v>
      </c>
    </row>
    <row r="72" spans="1:10" x14ac:dyDescent="0.25">
      <c r="A72" s="105"/>
      <c r="C72" s="43" t="s">
        <v>284</v>
      </c>
      <c r="E72" s="298">
        <f>E71/D71</f>
        <v>0</v>
      </c>
      <c r="F72" s="298">
        <f>F71/D71</f>
        <v>0</v>
      </c>
      <c r="G72" s="298">
        <f>G71/D71</f>
        <v>1.8156994979080347E-3</v>
      </c>
      <c r="H72" s="299">
        <f>H71/D71</f>
        <v>0</v>
      </c>
    </row>
    <row r="73" spans="1:10" x14ac:dyDescent="0.25">
      <c r="A73" s="105"/>
      <c r="C73" s="43" t="s">
        <v>298</v>
      </c>
      <c r="E73" s="91" t="str">
        <f>IF(E72&gt;=(2/3),"Yes","No")</f>
        <v>No</v>
      </c>
      <c r="F73" s="91" t="str">
        <f>IF(F72&gt;=(2/3),"Yes","No")</f>
        <v>No</v>
      </c>
      <c r="G73" s="91" t="str">
        <f>IF(G72&gt;=(2/3),"Yes","No")</f>
        <v>No</v>
      </c>
      <c r="H73" s="150" t="str">
        <f>IF(H72&gt;=(2/3),"Yes","No")</f>
        <v>No</v>
      </c>
    </row>
    <row r="74" spans="1:10" x14ac:dyDescent="0.25">
      <c r="A74" s="105"/>
      <c r="B74" s="83"/>
      <c r="C74" s="83"/>
      <c r="D74" s="83"/>
      <c r="E74" s="151" t="str">
        <f>IF(E73="No", "Note A", "Note B")</f>
        <v>Note A</v>
      </c>
      <c r="F74" s="151" t="str">
        <f>IF(F73="No", "Note A", "Note B")</f>
        <v>Note A</v>
      </c>
      <c r="G74" s="151" t="str">
        <f>IF(G73="No", "Note A", "Note B")</f>
        <v>Note A</v>
      </c>
      <c r="H74" s="152" t="str">
        <f>IF(H73="No", "Note A", "Note B")</f>
        <v>Note A</v>
      </c>
    </row>
    <row r="75" spans="1:10" x14ac:dyDescent="0.25">
      <c r="A75" s="136" t="s">
        <v>462</v>
      </c>
      <c r="D75" s="153"/>
      <c r="E75" s="153"/>
      <c r="F75" s="153"/>
      <c r="G75" s="153"/>
      <c r="H75" s="75"/>
    </row>
    <row r="76" spans="1:10" x14ac:dyDescent="0.25">
      <c r="A76" s="105"/>
      <c r="B76" s="87" t="s">
        <v>287</v>
      </c>
      <c r="C76" s="79"/>
      <c r="D76" s="79"/>
      <c r="E76" s="79"/>
      <c r="F76" s="79"/>
      <c r="G76" s="79"/>
      <c r="H76" s="80"/>
      <c r="J76" s="138"/>
    </row>
    <row r="77" spans="1:10" x14ac:dyDescent="0.25">
      <c r="A77" s="105"/>
      <c r="B77" s="402"/>
      <c r="C77" s="402"/>
      <c r="D77" s="259"/>
      <c r="E77" s="260"/>
      <c r="F77" s="260"/>
      <c r="G77" s="261"/>
      <c r="H77" s="262"/>
      <c r="J77" s="131"/>
    </row>
    <row r="78" spans="1:10" x14ac:dyDescent="0.25">
      <c r="A78" s="105"/>
      <c r="B78" s="424"/>
      <c r="C78" s="425"/>
      <c r="D78" s="259"/>
      <c r="E78" s="260"/>
      <c r="F78" s="260"/>
      <c r="G78" s="261"/>
      <c r="H78" s="262"/>
      <c r="J78" s="131"/>
    </row>
    <row r="79" spans="1:10" x14ac:dyDescent="0.25">
      <c r="A79" s="105"/>
      <c r="B79" s="424"/>
      <c r="C79" s="425"/>
      <c r="D79" s="259"/>
      <c r="E79" s="260"/>
      <c r="F79" s="260"/>
      <c r="G79" s="261"/>
      <c r="H79" s="262"/>
      <c r="J79" s="131"/>
    </row>
    <row r="80" spans="1:10" x14ac:dyDescent="0.25">
      <c r="A80" s="105"/>
      <c r="B80" s="424"/>
      <c r="C80" s="425"/>
      <c r="D80" s="259"/>
      <c r="E80" s="260"/>
      <c r="F80" s="260"/>
      <c r="G80" s="261"/>
      <c r="H80" s="262"/>
      <c r="J80" s="131"/>
    </row>
    <row r="81" spans="1:10" x14ac:dyDescent="0.25">
      <c r="A81" s="105"/>
      <c r="B81" s="403" t="s">
        <v>153</v>
      </c>
      <c r="C81" s="405"/>
      <c r="D81" s="259"/>
      <c r="E81" s="260"/>
      <c r="F81" s="260"/>
      <c r="G81" s="261"/>
      <c r="H81" s="262"/>
      <c r="J81" s="131"/>
    </row>
    <row r="82" spans="1:10" x14ac:dyDescent="0.25">
      <c r="A82" s="105"/>
      <c r="B82" s="402"/>
      <c r="C82" s="402"/>
      <c r="D82" s="260"/>
      <c r="E82" s="260"/>
      <c r="F82" s="260"/>
      <c r="G82" s="263"/>
      <c r="H82" s="264"/>
    </row>
    <row r="83" spans="1:10" x14ac:dyDescent="0.25">
      <c r="A83" s="105"/>
      <c r="B83" s="87" t="s">
        <v>288</v>
      </c>
      <c r="C83" s="112"/>
      <c r="D83" s="139"/>
      <c r="E83" s="139"/>
      <c r="F83" s="139"/>
      <c r="G83" s="140"/>
      <c r="H83" s="141"/>
    </row>
    <row r="84" spans="1:10" x14ac:dyDescent="0.25">
      <c r="A84" s="105"/>
      <c r="B84" s="402"/>
      <c r="C84" s="402"/>
      <c r="D84" s="260"/>
      <c r="E84" s="260"/>
      <c r="F84" s="260"/>
      <c r="G84" s="263"/>
      <c r="H84" s="264"/>
    </row>
    <row r="85" spans="1:10" x14ac:dyDescent="0.25">
      <c r="A85" s="105"/>
      <c r="B85" s="424"/>
      <c r="C85" s="425"/>
      <c r="D85" s="260"/>
      <c r="E85" s="260"/>
      <c r="F85" s="260"/>
      <c r="G85" s="263"/>
      <c r="H85" s="264"/>
    </row>
    <row r="86" spans="1:10" x14ac:dyDescent="0.25">
      <c r="A86" s="105"/>
      <c r="B86" s="424"/>
      <c r="C86" s="425"/>
      <c r="D86" s="260"/>
      <c r="E86" s="260"/>
      <c r="F86" s="260"/>
      <c r="G86" s="263"/>
      <c r="H86" s="264"/>
    </row>
    <row r="87" spans="1:10" x14ac:dyDescent="0.25">
      <c r="A87" s="105"/>
      <c r="B87" s="424"/>
      <c r="C87" s="425"/>
      <c r="D87" s="260"/>
      <c r="E87" s="260"/>
      <c r="F87" s="260"/>
      <c r="G87" s="263"/>
      <c r="H87" s="264"/>
    </row>
    <row r="88" spans="1:10" x14ac:dyDescent="0.25">
      <c r="A88" s="105"/>
      <c r="B88" s="403" t="s">
        <v>153</v>
      </c>
      <c r="C88" s="405"/>
      <c r="D88" s="260"/>
      <c r="E88" s="260"/>
      <c r="F88" s="260"/>
      <c r="G88" s="263"/>
      <c r="H88" s="264"/>
    </row>
    <row r="89" spans="1:10" x14ac:dyDescent="0.25">
      <c r="A89" s="105"/>
      <c r="B89" s="402"/>
      <c r="C89" s="402"/>
      <c r="D89" s="260"/>
      <c r="E89" s="260"/>
      <c r="F89" s="260"/>
      <c r="G89" s="263"/>
      <c r="H89" s="264"/>
    </row>
    <row r="90" spans="1:10" x14ac:dyDescent="0.25">
      <c r="A90" s="105"/>
      <c r="B90" s="142"/>
      <c r="C90" s="119"/>
      <c r="D90" s="143">
        <f>SUM(D77:D89)</f>
        <v>0</v>
      </c>
      <c r="E90" s="144">
        <f>SUM(E77:E89)</f>
        <v>0</v>
      </c>
      <c r="F90" s="144">
        <f>SUM(F77:F89)</f>
        <v>0</v>
      </c>
      <c r="G90" s="143">
        <f>SUM(G77:G89)</f>
        <v>0</v>
      </c>
      <c r="H90" s="145">
        <f>SUM(H77:H89)</f>
        <v>0</v>
      </c>
    </row>
    <row r="91" spans="1:10" x14ac:dyDescent="0.25">
      <c r="A91" s="73" t="s">
        <v>131</v>
      </c>
      <c r="B91" s="49" t="s">
        <v>297</v>
      </c>
      <c r="C91" s="119"/>
      <c r="D91" s="146"/>
      <c r="E91" s="146"/>
      <c r="F91" s="146"/>
      <c r="G91" s="140"/>
      <c r="H91" s="141"/>
    </row>
    <row r="92" spans="1:10" x14ac:dyDescent="0.25">
      <c r="A92" s="105"/>
      <c r="C92" s="43" t="s">
        <v>283</v>
      </c>
      <c r="D92" s="143">
        <f>D90</f>
        <v>0</v>
      </c>
      <c r="E92" s="144">
        <f t="shared" ref="E92:H92" si="1">E90</f>
        <v>0</v>
      </c>
      <c r="F92" s="144">
        <f t="shared" si="1"/>
        <v>0</v>
      </c>
      <c r="G92" s="143">
        <f t="shared" si="1"/>
        <v>0</v>
      </c>
      <c r="H92" s="149">
        <f t="shared" si="1"/>
        <v>0</v>
      </c>
    </row>
    <row r="93" spans="1:10" x14ac:dyDescent="0.25">
      <c r="A93" s="105"/>
      <c r="C93" s="43" t="s">
        <v>284</v>
      </c>
      <c r="E93" s="298" t="e">
        <f>E92/D92</f>
        <v>#DIV/0!</v>
      </c>
      <c r="F93" s="298" t="e">
        <f>F92/D92</f>
        <v>#DIV/0!</v>
      </c>
      <c r="G93" s="298" t="e">
        <f>G92/D92</f>
        <v>#DIV/0!</v>
      </c>
      <c r="H93" s="299" t="e">
        <f>H92/D92</f>
        <v>#DIV/0!</v>
      </c>
    </row>
    <row r="94" spans="1:10" x14ac:dyDescent="0.25">
      <c r="A94" s="105"/>
      <c r="C94" s="43" t="s">
        <v>298</v>
      </c>
      <c r="E94" s="91" t="e">
        <f>IF(E93&gt;=(2/3),"Yes","No")</f>
        <v>#DIV/0!</v>
      </c>
      <c r="F94" s="91" t="e">
        <f>IF(F93&gt;=(2/3),"Yes","No")</f>
        <v>#DIV/0!</v>
      </c>
      <c r="G94" s="91" t="e">
        <f>IF(G93&gt;=(2/3),"Yes","No")</f>
        <v>#DIV/0!</v>
      </c>
      <c r="H94" s="150" t="e">
        <f>IF(H93&gt;=(2/3),"Yes","No")</f>
        <v>#DIV/0!</v>
      </c>
    </row>
    <row r="95" spans="1:10" x14ac:dyDescent="0.25">
      <c r="A95" s="105"/>
      <c r="B95" s="83"/>
      <c r="C95" s="83"/>
      <c r="D95" s="83"/>
      <c r="E95" s="151" t="e">
        <f>IF(E94="No", "Note A", "Note B")</f>
        <v>#DIV/0!</v>
      </c>
      <c r="F95" s="151" t="e">
        <f>IF(F94="No", "Note A", "Note B")</f>
        <v>#DIV/0!</v>
      </c>
      <c r="G95" s="151" t="e">
        <f>IF(G94="No", "Note A", "Note B")</f>
        <v>#DIV/0!</v>
      </c>
      <c r="H95" s="152" t="e">
        <f>IF(H94="No", "Note A", "Note B")</f>
        <v>#DIV/0!</v>
      </c>
    </row>
    <row r="96" spans="1:10" x14ac:dyDescent="0.25">
      <c r="A96" s="136" t="s">
        <v>463</v>
      </c>
      <c r="D96" s="153"/>
      <c r="E96" s="153"/>
      <c r="F96" s="153"/>
      <c r="G96" s="153"/>
      <c r="H96" s="75"/>
    </row>
    <row r="97" spans="1:10" x14ac:dyDescent="0.25">
      <c r="A97" s="105"/>
      <c r="B97" s="87" t="s">
        <v>287</v>
      </c>
      <c r="C97" s="79"/>
      <c r="D97" s="79"/>
      <c r="E97" s="79"/>
      <c r="F97" s="79"/>
      <c r="G97" s="79"/>
      <c r="H97" s="80"/>
    </row>
    <row r="98" spans="1:10" x14ac:dyDescent="0.25">
      <c r="A98" s="105"/>
      <c r="B98" s="402"/>
      <c r="C98" s="402"/>
      <c r="D98" s="259"/>
      <c r="E98" s="260"/>
      <c r="F98" s="260"/>
      <c r="G98" s="261"/>
      <c r="H98" s="262"/>
      <c r="J98" s="138"/>
    </row>
    <row r="99" spans="1:10" x14ac:dyDescent="0.25">
      <c r="A99" s="105"/>
      <c r="B99" s="424"/>
      <c r="C99" s="425"/>
      <c r="D99" s="259"/>
      <c r="E99" s="260"/>
      <c r="F99" s="260"/>
      <c r="G99" s="261"/>
      <c r="H99" s="262"/>
      <c r="J99" s="138"/>
    </row>
    <row r="100" spans="1:10" x14ac:dyDescent="0.25">
      <c r="A100" s="105"/>
      <c r="B100" s="424"/>
      <c r="C100" s="425"/>
      <c r="D100" s="259"/>
      <c r="E100" s="260"/>
      <c r="F100" s="260"/>
      <c r="G100" s="261"/>
      <c r="H100" s="262"/>
      <c r="J100" s="138"/>
    </row>
    <row r="101" spans="1:10" x14ac:dyDescent="0.25">
      <c r="A101" s="105"/>
      <c r="B101" s="424"/>
      <c r="C101" s="425"/>
      <c r="D101" s="259"/>
      <c r="E101" s="260"/>
      <c r="F101" s="260"/>
      <c r="G101" s="261"/>
      <c r="H101" s="262"/>
      <c r="J101" s="138"/>
    </row>
    <row r="102" spans="1:10" x14ac:dyDescent="0.25">
      <c r="A102" s="105"/>
      <c r="B102" s="403" t="s">
        <v>153</v>
      </c>
      <c r="C102" s="405"/>
      <c r="D102" s="259"/>
      <c r="E102" s="260"/>
      <c r="F102" s="260"/>
      <c r="G102" s="261"/>
      <c r="H102" s="262"/>
      <c r="J102" s="138"/>
    </row>
    <row r="103" spans="1:10" x14ac:dyDescent="0.25">
      <c r="A103" s="105"/>
      <c r="B103" s="402"/>
      <c r="C103" s="402"/>
      <c r="D103" s="260"/>
      <c r="E103" s="260"/>
      <c r="F103" s="260"/>
      <c r="G103" s="263"/>
      <c r="H103" s="264"/>
    </row>
    <row r="104" spans="1:10" x14ac:dyDescent="0.25">
      <c r="A104" s="105"/>
      <c r="B104" s="87" t="s">
        <v>288</v>
      </c>
      <c r="C104" s="112"/>
      <c r="D104" s="139"/>
      <c r="E104" s="139"/>
      <c r="F104" s="139"/>
      <c r="G104" s="140"/>
      <c r="H104" s="141"/>
    </row>
    <row r="105" spans="1:10" x14ac:dyDescent="0.25">
      <c r="A105" s="105"/>
      <c r="B105" s="402"/>
      <c r="C105" s="402"/>
      <c r="D105" s="260"/>
      <c r="E105" s="260"/>
      <c r="F105" s="260"/>
      <c r="G105" s="263"/>
      <c r="H105" s="264"/>
    </row>
    <row r="106" spans="1:10" x14ac:dyDescent="0.25">
      <c r="A106" s="105"/>
      <c r="B106" s="424"/>
      <c r="C106" s="425"/>
      <c r="D106" s="260"/>
      <c r="E106" s="260"/>
      <c r="F106" s="260"/>
      <c r="G106" s="263"/>
      <c r="H106" s="264"/>
    </row>
    <row r="107" spans="1:10" x14ac:dyDescent="0.25">
      <c r="A107" s="105"/>
      <c r="B107" s="424"/>
      <c r="C107" s="425"/>
      <c r="D107" s="260"/>
      <c r="E107" s="260"/>
      <c r="F107" s="260"/>
      <c r="G107" s="263"/>
      <c r="H107" s="264"/>
    </row>
    <row r="108" spans="1:10" x14ac:dyDescent="0.25">
      <c r="A108" s="105"/>
      <c r="B108" s="424"/>
      <c r="C108" s="425"/>
      <c r="D108" s="260"/>
      <c r="E108" s="260"/>
      <c r="F108" s="260"/>
      <c r="G108" s="263"/>
      <c r="H108" s="264"/>
    </row>
    <row r="109" spans="1:10" x14ac:dyDescent="0.25">
      <c r="A109" s="105"/>
      <c r="B109" s="403" t="s">
        <v>153</v>
      </c>
      <c r="C109" s="405"/>
      <c r="D109" s="260"/>
      <c r="E109" s="260"/>
      <c r="F109" s="260"/>
      <c r="G109" s="263"/>
      <c r="H109" s="264"/>
    </row>
    <row r="110" spans="1:10" x14ac:dyDescent="0.25">
      <c r="A110" s="105"/>
      <c r="B110" s="402"/>
      <c r="C110" s="402"/>
      <c r="D110" s="260"/>
      <c r="E110" s="260"/>
      <c r="F110" s="260"/>
      <c r="G110" s="263"/>
      <c r="H110" s="264"/>
    </row>
    <row r="111" spans="1:10" x14ac:dyDescent="0.25">
      <c r="A111" s="105"/>
      <c r="B111" s="142"/>
      <c r="C111" s="119"/>
      <c r="D111" s="143">
        <f>SUM(D98:D110)</f>
        <v>0</v>
      </c>
      <c r="E111" s="144">
        <f>SUM(E98:E110)</f>
        <v>0</v>
      </c>
      <c r="F111" s="144">
        <f>SUM(F98:F110)</f>
        <v>0</v>
      </c>
      <c r="G111" s="143">
        <f>SUM(G98:G110)</f>
        <v>0</v>
      </c>
      <c r="H111" s="145">
        <f>SUM(H98:H110)</f>
        <v>0</v>
      </c>
    </row>
    <row r="112" spans="1:10" x14ac:dyDescent="0.25">
      <c r="A112" s="73" t="s">
        <v>131</v>
      </c>
      <c r="B112" s="49" t="s">
        <v>297</v>
      </c>
      <c r="C112" s="119"/>
      <c r="D112" s="146"/>
      <c r="E112" s="146"/>
      <c r="F112" s="146"/>
      <c r="G112" s="140"/>
      <c r="H112" s="141"/>
    </row>
    <row r="113" spans="1:10" x14ac:dyDescent="0.25">
      <c r="A113" s="105"/>
      <c r="C113" s="43" t="s">
        <v>283</v>
      </c>
      <c r="D113" s="143">
        <f>D111</f>
        <v>0</v>
      </c>
      <c r="E113" s="144">
        <f t="shared" ref="E113:H113" si="2">E111</f>
        <v>0</v>
      </c>
      <c r="F113" s="144">
        <f t="shared" si="2"/>
        <v>0</v>
      </c>
      <c r="G113" s="143">
        <f t="shared" si="2"/>
        <v>0</v>
      </c>
      <c r="H113" s="149">
        <f t="shared" si="2"/>
        <v>0</v>
      </c>
    </row>
    <row r="114" spans="1:10" x14ac:dyDescent="0.25">
      <c r="A114" s="105"/>
      <c r="C114" s="43" t="s">
        <v>284</v>
      </c>
      <c r="E114" s="298" t="e">
        <f>E113/D113</f>
        <v>#DIV/0!</v>
      </c>
      <c r="F114" s="298" t="e">
        <f>F113/D113</f>
        <v>#DIV/0!</v>
      </c>
      <c r="G114" s="298" t="e">
        <f>G113/D113</f>
        <v>#DIV/0!</v>
      </c>
      <c r="H114" s="299" t="e">
        <f>H113/D113</f>
        <v>#DIV/0!</v>
      </c>
    </row>
    <row r="115" spans="1:10" x14ac:dyDescent="0.25">
      <c r="A115" s="105"/>
      <c r="C115" s="43" t="s">
        <v>298</v>
      </c>
      <c r="E115" s="91" t="e">
        <f>IF(E114&gt;=(2/3),"Yes","No")</f>
        <v>#DIV/0!</v>
      </c>
      <c r="F115" s="91" t="e">
        <f>IF(F114&gt;=(2/3),"Yes","No")</f>
        <v>#DIV/0!</v>
      </c>
      <c r="G115" s="91" t="e">
        <f>IF(G114&gt;=(2/3),"Yes","No")</f>
        <v>#DIV/0!</v>
      </c>
      <c r="H115" s="150" t="e">
        <f>IF(H114&gt;=(2/3),"Yes","No")</f>
        <v>#DIV/0!</v>
      </c>
    </row>
    <row r="116" spans="1:10" x14ac:dyDescent="0.25">
      <c r="A116" s="105"/>
      <c r="B116" s="83"/>
      <c r="C116" s="83"/>
      <c r="D116" s="83"/>
      <c r="E116" s="151" t="e">
        <f>IF(E115="No", "Note A", "Note B")</f>
        <v>#DIV/0!</v>
      </c>
      <c r="F116" s="151" t="e">
        <f>IF(F115="No", "Note A", "Note B")</f>
        <v>#DIV/0!</v>
      </c>
      <c r="G116" s="151" t="e">
        <f>IF(G115="No", "Note A", "Note B")</f>
        <v>#DIV/0!</v>
      </c>
      <c r="H116" s="152" t="e">
        <f>IF(H115="No", "Note A", "Note B")</f>
        <v>#DIV/0!</v>
      </c>
    </row>
    <row r="117" spans="1:10" x14ac:dyDescent="0.25">
      <c r="A117" s="136" t="s">
        <v>464</v>
      </c>
      <c r="D117" s="153"/>
      <c r="E117" s="153"/>
      <c r="F117" s="153"/>
      <c r="G117" s="153"/>
      <c r="H117" s="75"/>
    </row>
    <row r="118" spans="1:10" x14ac:dyDescent="0.25">
      <c r="A118" s="105"/>
      <c r="B118" s="87" t="s">
        <v>287</v>
      </c>
      <c r="C118" s="79"/>
      <c r="D118" s="79"/>
      <c r="E118" s="79"/>
      <c r="F118" s="79"/>
      <c r="G118" s="79"/>
      <c r="H118" s="80"/>
    </row>
    <row r="119" spans="1:10" x14ac:dyDescent="0.25">
      <c r="A119" s="105"/>
      <c r="B119" s="402"/>
      <c r="C119" s="402"/>
      <c r="D119" s="259"/>
      <c r="E119" s="260"/>
      <c r="F119" s="260"/>
      <c r="G119" s="261"/>
      <c r="H119" s="262"/>
      <c r="J119" s="138"/>
    </row>
    <row r="120" spans="1:10" x14ac:dyDescent="0.25">
      <c r="A120" s="105"/>
      <c r="B120" s="424"/>
      <c r="C120" s="425"/>
      <c r="D120" s="259"/>
      <c r="E120" s="260"/>
      <c r="F120" s="260"/>
      <c r="G120" s="261"/>
      <c r="H120" s="262"/>
      <c r="J120" s="138"/>
    </row>
    <row r="121" spans="1:10" x14ac:dyDescent="0.25">
      <c r="A121" s="105"/>
      <c r="B121" s="424"/>
      <c r="C121" s="425"/>
      <c r="D121" s="259"/>
      <c r="E121" s="260"/>
      <c r="F121" s="260"/>
      <c r="G121" s="261"/>
      <c r="H121" s="262"/>
      <c r="J121" s="138"/>
    </row>
    <row r="122" spans="1:10" x14ac:dyDescent="0.25">
      <c r="A122" s="105"/>
      <c r="B122" s="424"/>
      <c r="C122" s="425"/>
      <c r="D122" s="259"/>
      <c r="E122" s="260"/>
      <c r="F122" s="260"/>
      <c r="G122" s="261"/>
      <c r="H122" s="262"/>
      <c r="J122" s="138"/>
    </row>
    <row r="123" spans="1:10" x14ac:dyDescent="0.25">
      <c r="A123" s="105"/>
      <c r="B123" s="403" t="s">
        <v>153</v>
      </c>
      <c r="C123" s="405"/>
      <c r="D123" s="259"/>
      <c r="E123" s="260"/>
      <c r="F123" s="260"/>
      <c r="G123" s="261"/>
      <c r="H123" s="262"/>
      <c r="J123" s="138"/>
    </row>
    <row r="124" spans="1:10" x14ac:dyDescent="0.25">
      <c r="A124" s="105"/>
      <c r="B124" s="402"/>
      <c r="C124" s="402"/>
      <c r="D124" s="260"/>
      <c r="E124" s="260"/>
      <c r="F124" s="260"/>
      <c r="G124" s="263"/>
      <c r="H124" s="264"/>
    </row>
    <row r="125" spans="1:10" x14ac:dyDescent="0.25">
      <c r="A125" s="105"/>
      <c r="B125" s="87" t="s">
        <v>288</v>
      </c>
      <c r="C125" s="112"/>
      <c r="D125" s="139"/>
      <c r="E125" s="139"/>
      <c r="F125" s="139"/>
      <c r="G125" s="140"/>
      <c r="H125" s="141"/>
    </row>
    <row r="126" spans="1:10" x14ac:dyDescent="0.25">
      <c r="A126" s="105"/>
      <c r="B126" s="402"/>
      <c r="C126" s="402"/>
      <c r="D126" s="260"/>
      <c r="E126" s="260"/>
      <c r="F126" s="260"/>
      <c r="G126" s="263"/>
      <c r="H126" s="264"/>
    </row>
    <row r="127" spans="1:10" x14ac:dyDescent="0.25">
      <c r="A127" s="105"/>
      <c r="B127" s="424"/>
      <c r="C127" s="425"/>
      <c r="D127" s="260"/>
      <c r="E127" s="260"/>
      <c r="F127" s="260"/>
      <c r="G127" s="263"/>
      <c r="H127" s="264"/>
    </row>
    <row r="128" spans="1:10" x14ac:dyDescent="0.25">
      <c r="A128" s="105"/>
      <c r="B128" s="424"/>
      <c r="C128" s="425"/>
      <c r="D128" s="260"/>
      <c r="E128" s="260"/>
      <c r="F128" s="260"/>
      <c r="G128" s="263"/>
      <c r="H128" s="264"/>
    </row>
    <row r="129" spans="1:8" x14ac:dyDescent="0.25">
      <c r="A129" s="105"/>
      <c r="B129" s="424"/>
      <c r="C129" s="425"/>
      <c r="D129" s="260"/>
      <c r="E129" s="260"/>
      <c r="F129" s="260"/>
      <c r="G129" s="263"/>
      <c r="H129" s="264"/>
    </row>
    <row r="130" spans="1:8" x14ac:dyDescent="0.25">
      <c r="A130" s="105"/>
      <c r="B130" s="403" t="s">
        <v>153</v>
      </c>
      <c r="C130" s="405"/>
      <c r="D130" s="260"/>
      <c r="E130" s="260"/>
      <c r="F130" s="260"/>
      <c r="G130" s="263"/>
      <c r="H130" s="264"/>
    </row>
    <row r="131" spans="1:8" x14ac:dyDescent="0.25">
      <c r="A131" s="105"/>
      <c r="B131" s="402"/>
      <c r="C131" s="402"/>
      <c r="D131" s="260"/>
      <c r="E131" s="260"/>
      <c r="F131" s="260"/>
      <c r="G131" s="263"/>
      <c r="H131" s="264"/>
    </row>
    <row r="132" spans="1:8" x14ac:dyDescent="0.25">
      <c r="A132" s="105"/>
      <c r="B132" s="142"/>
      <c r="C132" s="119"/>
      <c r="D132" s="143">
        <f>SUM(D119:D131)</f>
        <v>0</v>
      </c>
      <c r="E132" s="144">
        <f>SUM(E119:E131)</f>
        <v>0</v>
      </c>
      <c r="F132" s="144">
        <f>SUM(F119:F131)</f>
        <v>0</v>
      </c>
      <c r="G132" s="143">
        <f>SUM(G119:G131)</f>
        <v>0</v>
      </c>
      <c r="H132" s="145">
        <f>SUM(H119:H131)</f>
        <v>0</v>
      </c>
    </row>
    <row r="133" spans="1:8" x14ac:dyDescent="0.25">
      <c r="A133" s="73" t="s">
        <v>131</v>
      </c>
      <c r="B133" s="49" t="s">
        <v>297</v>
      </c>
      <c r="C133" s="119"/>
      <c r="D133" s="146"/>
      <c r="E133" s="146"/>
      <c r="F133" s="146"/>
      <c r="G133" s="140"/>
      <c r="H133" s="141"/>
    </row>
    <row r="134" spans="1:8" x14ac:dyDescent="0.25">
      <c r="A134" s="105"/>
      <c r="C134" s="43" t="s">
        <v>283</v>
      </c>
      <c r="D134" s="143">
        <f>D132</f>
        <v>0</v>
      </c>
      <c r="E134" s="144">
        <f t="shared" ref="E134:H134" si="3">E132</f>
        <v>0</v>
      </c>
      <c r="F134" s="144">
        <f t="shared" si="3"/>
        <v>0</v>
      </c>
      <c r="G134" s="143">
        <f t="shared" si="3"/>
        <v>0</v>
      </c>
      <c r="H134" s="149">
        <f t="shared" si="3"/>
        <v>0</v>
      </c>
    </row>
    <row r="135" spans="1:8" x14ac:dyDescent="0.25">
      <c r="A135" s="105"/>
      <c r="C135" s="43" t="s">
        <v>284</v>
      </c>
      <c r="E135" s="298" t="e">
        <f>E134/D134</f>
        <v>#DIV/0!</v>
      </c>
      <c r="F135" s="298" t="e">
        <f>F134/D134</f>
        <v>#DIV/0!</v>
      </c>
      <c r="G135" s="298" t="e">
        <f>G134/D134</f>
        <v>#DIV/0!</v>
      </c>
      <c r="H135" s="299" t="e">
        <f>H134/D134</f>
        <v>#DIV/0!</v>
      </c>
    </row>
    <row r="136" spans="1:8" x14ac:dyDescent="0.25">
      <c r="A136" s="105"/>
      <c r="C136" s="43" t="s">
        <v>298</v>
      </c>
      <c r="E136" s="91" t="e">
        <f>IF(E135&gt;=(2/3),"Yes","No")</f>
        <v>#DIV/0!</v>
      </c>
      <c r="F136" s="91" t="e">
        <f>IF(F135&gt;=(2/3),"Yes","No")</f>
        <v>#DIV/0!</v>
      </c>
      <c r="G136" s="91" t="e">
        <f>IF(G135&gt;=(2/3),"Yes","No")</f>
        <v>#DIV/0!</v>
      </c>
      <c r="H136" s="150" t="e">
        <f>IF(H135&gt;=(2/3),"Yes","No")</f>
        <v>#DIV/0!</v>
      </c>
    </row>
    <row r="137" spans="1:8" x14ac:dyDescent="0.25">
      <c r="A137" s="105"/>
      <c r="B137" s="83"/>
      <c r="C137" s="83"/>
      <c r="D137" s="83"/>
      <c r="E137" s="151" t="e">
        <f>IF(E136="No", "Note A", "Note B")</f>
        <v>#DIV/0!</v>
      </c>
      <c r="F137" s="151" t="e">
        <f>IF(F136="No", "Note A", "Note B")</f>
        <v>#DIV/0!</v>
      </c>
      <c r="G137" s="151" t="e">
        <f>IF(G136="No", "Note A", "Note B")</f>
        <v>#DIV/0!</v>
      </c>
      <c r="H137" s="152" t="e">
        <f>IF(H136="No", "Note A", "Note B")</f>
        <v>#DIV/0!</v>
      </c>
    </row>
    <row r="138" spans="1:8" x14ac:dyDescent="0.25">
      <c r="A138" s="105"/>
      <c r="D138" s="153"/>
      <c r="E138" s="153"/>
      <c r="F138" s="153"/>
      <c r="G138" s="153"/>
      <c r="H138" s="75"/>
    </row>
    <row r="139" spans="1:8" ht="15" customHeight="1" x14ac:dyDescent="0.25">
      <c r="A139" s="105"/>
      <c r="B139" s="154" t="s">
        <v>291</v>
      </c>
      <c r="C139" s="142" t="s">
        <v>317</v>
      </c>
      <c r="D139" s="142"/>
      <c r="E139" s="142"/>
      <c r="F139" s="142"/>
      <c r="G139" s="142"/>
      <c r="H139" s="155"/>
    </row>
    <row r="140" spans="1:8" ht="15" customHeight="1" x14ac:dyDescent="0.25">
      <c r="A140" s="105"/>
      <c r="B140" s="154" t="s">
        <v>292</v>
      </c>
      <c r="C140" s="437" t="s">
        <v>351</v>
      </c>
      <c r="D140" s="437"/>
      <c r="E140" s="437"/>
      <c r="F140" s="437"/>
      <c r="G140" s="437"/>
      <c r="H140" s="438"/>
    </row>
    <row r="141" spans="1:8" x14ac:dyDescent="0.25">
      <c r="A141" s="105"/>
      <c r="B141" s="156"/>
      <c r="C141" s="437"/>
      <c r="D141" s="437"/>
      <c r="E141" s="437"/>
      <c r="F141" s="437"/>
      <c r="G141" s="437"/>
      <c r="H141" s="438"/>
    </row>
    <row r="142" spans="1:8" x14ac:dyDescent="0.25">
      <c r="A142" s="105"/>
      <c r="E142" s="91"/>
      <c r="F142" s="91"/>
      <c r="G142" s="91"/>
      <c r="H142" s="150"/>
    </row>
    <row r="143" spans="1:8" x14ac:dyDescent="0.25">
      <c r="A143" s="73" t="s">
        <v>132</v>
      </c>
      <c r="B143" s="49" t="s">
        <v>293</v>
      </c>
      <c r="E143" s="91"/>
      <c r="F143" s="91"/>
      <c r="G143" s="91"/>
      <c r="H143" s="150"/>
    </row>
    <row r="144" spans="1:8" x14ac:dyDescent="0.25">
      <c r="A144" s="105"/>
      <c r="B144" s="426" t="s">
        <v>301</v>
      </c>
      <c r="C144" s="426"/>
      <c r="D144" s="426"/>
      <c r="E144" s="426"/>
      <c r="F144" s="426"/>
      <c r="G144" s="426"/>
      <c r="H144" s="427"/>
    </row>
    <row r="145" spans="1:10" x14ac:dyDescent="0.25">
      <c r="A145" s="73"/>
      <c r="B145" s="426"/>
      <c r="C145" s="426"/>
      <c r="D145" s="426"/>
      <c r="E145" s="426"/>
      <c r="F145" s="426"/>
      <c r="G145" s="426"/>
      <c r="H145" s="427"/>
    </row>
    <row r="146" spans="1:10" x14ac:dyDescent="0.25">
      <c r="A146" s="73"/>
      <c r="B146" s="426"/>
      <c r="C146" s="426"/>
      <c r="D146" s="426"/>
      <c r="E146" s="426"/>
      <c r="F146" s="426"/>
      <c r="G146" s="426"/>
      <c r="H146" s="427"/>
    </row>
    <row r="147" spans="1:10" x14ac:dyDescent="0.25">
      <c r="A147" s="73"/>
      <c r="E147" s="91"/>
      <c r="F147" s="91"/>
      <c r="G147" s="91"/>
      <c r="H147" s="150"/>
    </row>
    <row r="148" spans="1:10" x14ac:dyDescent="0.25">
      <c r="A148" s="73"/>
      <c r="B148" s="426" t="s">
        <v>334</v>
      </c>
      <c r="C148" s="426"/>
      <c r="D148" s="426"/>
      <c r="E148" s="426"/>
      <c r="F148" s="426"/>
      <c r="G148" s="426"/>
      <c r="H148" s="427"/>
    </row>
    <row r="149" spans="1:10" x14ac:dyDescent="0.25">
      <c r="A149" s="73"/>
      <c r="B149" s="426"/>
      <c r="C149" s="426"/>
      <c r="D149" s="426"/>
      <c r="E149" s="426"/>
      <c r="F149" s="426"/>
      <c r="G149" s="426"/>
      <c r="H149" s="427"/>
    </row>
    <row r="150" spans="1:10" x14ac:dyDescent="0.25">
      <c r="A150" s="73"/>
      <c r="B150" s="426"/>
      <c r="C150" s="426"/>
      <c r="D150" s="426"/>
      <c r="E150" s="426"/>
      <c r="F150" s="426"/>
      <c r="G150" s="426"/>
      <c r="H150" s="427"/>
    </row>
    <row r="151" spans="1:10" x14ac:dyDescent="0.25">
      <c r="A151" s="73"/>
      <c r="B151" s="426"/>
      <c r="C151" s="426"/>
      <c r="D151" s="426"/>
      <c r="E151" s="426"/>
      <c r="F151" s="426"/>
      <c r="G151" s="426"/>
      <c r="H151" s="427"/>
    </row>
    <row r="152" spans="1:10" x14ac:dyDescent="0.25">
      <c r="A152" s="73"/>
      <c r="B152" s="426"/>
      <c r="C152" s="426"/>
      <c r="D152" s="426"/>
      <c r="E152" s="426"/>
      <c r="F152" s="426"/>
      <c r="G152" s="426"/>
      <c r="H152" s="427"/>
    </row>
    <row r="153" spans="1:10" x14ac:dyDescent="0.25">
      <c r="A153" s="73"/>
      <c r="E153" s="91"/>
      <c r="F153" s="91"/>
      <c r="G153" s="91"/>
      <c r="H153" s="150"/>
    </row>
    <row r="154" spans="1:10" x14ac:dyDescent="0.25">
      <c r="A154" s="73"/>
      <c r="B154" s="49" t="s">
        <v>413</v>
      </c>
      <c r="D154" s="418"/>
      <c r="E154" s="418"/>
      <c r="F154" s="418"/>
      <c r="G154" s="418"/>
      <c r="H154" s="419"/>
      <c r="J154" s="131"/>
    </row>
    <row r="155" spans="1:10" x14ac:dyDescent="0.25">
      <c r="A155" s="73"/>
      <c r="D155" s="77"/>
      <c r="E155" s="157"/>
      <c r="F155" s="157"/>
      <c r="G155" s="157"/>
      <c r="H155" s="158"/>
    </row>
    <row r="156" spans="1:10" x14ac:dyDescent="0.25">
      <c r="A156" s="73"/>
      <c r="D156" s="77" t="s">
        <v>302</v>
      </c>
      <c r="E156" s="157" t="s">
        <v>295</v>
      </c>
      <c r="F156" s="157" t="s">
        <v>300</v>
      </c>
      <c r="G156" s="157"/>
      <c r="H156" s="158"/>
    </row>
    <row r="157" spans="1:10" x14ac:dyDescent="0.25">
      <c r="A157" s="73"/>
      <c r="B157" s="159" t="s">
        <v>294</v>
      </c>
      <c r="C157" s="83"/>
      <c r="D157" s="160" t="s">
        <v>303</v>
      </c>
      <c r="E157" s="161" t="s">
        <v>296</v>
      </c>
      <c r="F157" s="161" t="s">
        <v>299</v>
      </c>
      <c r="G157" s="439" t="s">
        <v>304</v>
      </c>
      <c r="H157" s="440"/>
    </row>
    <row r="158" spans="1:10" x14ac:dyDescent="0.25">
      <c r="A158" s="73"/>
      <c r="B158" s="43" t="s">
        <v>490</v>
      </c>
      <c r="C158" s="43" t="s">
        <v>350</v>
      </c>
      <c r="E158" s="91"/>
      <c r="G158" s="91"/>
      <c r="H158" s="150"/>
    </row>
    <row r="159" spans="1:10" x14ac:dyDescent="0.25">
      <c r="A159" s="73"/>
      <c r="C159" s="162" t="str">
        <f>IF(E73="Yes", "Complete Analysis", "N/A - Do Not Complete")</f>
        <v>N/A - Do Not Complete</v>
      </c>
      <c r="D159" s="283"/>
      <c r="E159" s="260"/>
      <c r="F159" s="90" t="e">
        <f>E159/E165</f>
        <v>#DIV/0!</v>
      </c>
      <c r="G159" s="422"/>
      <c r="H159" s="423"/>
    </row>
    <row r="160" spans="1:10" x14ac:dyDescent="0.25">
      <c r="A160" s="73"/>
      <c r="D160" s="283"/>
      <c r="E160" s="260"/>
      <c r="F160" s="90" t="e">
        <f>E160/E165</f>
        <v>#DIV/0!</v>
      </c>
      <c r="G160" s="422"/>
      <c r="H160" s="423"/>
    </row>
    <row r="161" spans="1:10" x14ac:dyDescent="0.25">
      <c r="A161" s="73"/>
      <c r="D161" s="283"/>
      <c r="E161" s="260"/>
      <c r="F161" s="90" t="e">
        <f>E161/E165</f>
        <v>#DIV/0!</v>
      </c>
      <c r="G161" s="422"/>
      <c r="H161" s="423"/>
    </row>
    <row r="162" spans="1:10" x14ac:dyDescent="0.25">
      <c r="A162" s="73"/>
      <c r="D162" s="283"/>
      <c r="E162" s="260"/>
      <c r="F162" s="90" t="e">
        <f>E162/E165</f>
        <v>#DIV/0!</v>
      </c>
      <c r="G162" s="422"/>
      <c r="H162" s="423"/>
    </row>
    <row r="163" spans="1:10" x14ac:dyDescent="0.25">
      <c r="A163" s="73"/>
      <c r="D163" s="283"/>
      <c r="E163" s="260"/>
      <c r="F163" s="90" t="e">
        <f>E163/E165</f>
        <v>#DIV/0!</v>
      </c>
      <c r="G163" s="422"/>
      <c r="H163" s="423"/>
    </row>
    <row r="164" spans="1:10" x14ac:dyDescent="0.25">
      <c r="A164" s="73"/>
      <c r="D164" s="284"/>
      <c r="E164" s="266"/>
      <c r="F164" s="90" t="e">
        <f>E164/E165</f>
        <v>#DIV/0!</v>
      </c>
      <c r="G164" s="420"/>
      <c r="H164" s="421"/>
    </row>
    <row r="165" spans="1:10" x14ac:dyDescent="0.25">
      <c r="A165" s="73"/>
      <c r="C165" s="163"/>
      <c r="D165" s="163" t="s">
        <v>352</v>
      </c>
      <c r="E165" s="164">
        <f>SUM(E159:E164)</f>
        <v>0</v>
      </c>
      <c r="F165" s="91"/>
      <c r="G165" s="165" t="s">
        <v>305</v>
      </c>
      <c r="H165" s="287"/>
    </row>
    <row r="166" spans="1:10" x14ac:dyDescent="0.25">
      <c r="A166" s="73"/>
      <c r="E166" s="91"/>
      <c r="F166" s="91"/>
      <c r="G166" s="91"/>
      <c r="H166" s="150"/>
    </row>
    <row r="167" spans="1:10" x14ac:dyDescent="0.25">
      <c r="A167" s="73"/>
      <c r="B167" s="43" t="s">
        <v>490</v>
      </c>
      <c r="C167" s="43" t="s">
        <v>148</v>
      </c>
      <c r="E167" s="91"/>
      <c r="F167" s="91"/>
      <c r="G167" s="91"/>
      <c r="H167" s="150"/>
    </row>
    <row r="168" spans="1:10" x14ac:dyDescent="0.25">
      <c r="A168" s="73"/>
      <c r="C168" s="162" t="str">
        <f>IF(F73="Yes", "Complete Analysis", "N/A - Do Not Complete")</f>
        <v>N/A - Do Not Complete</v>
      </c>
      <c r="D168" s="283"/>
      <c r="E168" s="260"/>
      <c r="F168" s="90" t="e">
        <f>E168/E174</f>
        <v>#DIV/0!</v>
      </c>
      <c r="G168" s="422"/>
      <c r="H168" s="423"/>
    </row>
    <row r="169" spans="1:10" x14ac:dyDescent="0.25">
      <c r="A169" s="73"/>
      <c r="D169" s="283"/>
      <c r="E169" s="260"/>
      <c r="F169" s="90" t="e">
        <f>E169/E174</f>
        <v>#DIV/0!</v>
      </c>
      <c r="G169" s="422"/>
      <c r="H169" s="423"/>
    </row>
    <row r="170" spans="1:10" x14ac:dyDescent="0.25">
      <c r="A170" s="73"/>
      <c r="D170" s="283"/>
      <c r="E170" s="260"/>
      <c r="F170" s="90" t="e">
        <f>E170/E174</f>
        <v>#DIV/0!</v>
      </c>
      <c r="G170" s="422"/>
      <c r="H170" s="423"/>
    </row>
    <row r="171" spans="1:10" x14ac:dyDescent="0.25">
      <c r="A171" s="73"/>
      <c r="D171" s="283"/>
      <c r="E171" s="260"/>
      <c r="F171" s="90" t="e">
        <f>E171/E174</f>
        <v>#DIV/0!</v>
      </c>
      <c r="G171" s="422"/>
      <c r="H171" s="423"/>
    </row>
    <row r="172" spans="1:10" x14ac:dyDescent="0.25">
      <c r="A172" s="73"/>
      <c r="D172" s="283"/>
      <c r="E172" s="260"/>
      <c r="F172" s="90" t="e">
        <f>E172/E174</f>
        <v>#DIV/0!</v>
      </c>
      <c r="G172" s="422"/>
      <c r="H172" s="423"/>
    </row>
    <row r="173" spans="1:10" x14ac:dyDescent="0.25">
      <c r="A173" s="73"/>
      <c r="D173" s="284"/>
      <c r="E173" s="266"/>
      <c r="F173" s="90" t="e">
        <f>E173/E174</f>
        <v>#DIV/0!</v>
      </c>
      <c r="G173" s="420"/>
      <c r="H173" s="421"/>
    </row>
    <row r="174" spans="1:10" x14ac:dyDescent="0.25">
      <c r="A174" s="73"/>
      <c r="D174" s="163" t="s">
        <v>306</v>
      </c>
      <c r="E174" s="164">
        <f>SUM(E168:E173)</f>
        <v>0</v>
      </c>
      <c r="F174" s="91"/>
      <c r="G174" s="165" t="s">
        <v>305</v>
      </c>
      <c r="H174" s="288"/>
    </row>
    <row r="175" spans="1:10" x14ac:dyDescent="0.25">
      <c r="A175" s="73"/>
      <c r="D175" s="163"/>
      <c r="E175" s="139"/>
      <c r="F175" s="91"/>
      <c r="G175" s="165"/>
      <c r="H175" s="166"/>
    </row>
    <row r="176" spans="1:10" x14ac:dyDescent="0.25">
      <c r="A176" s="105"/>
      <c r="B176" s="43" t="s">
        <v>490</v>
      </c>
      <c r="C176" s="43" t="s">
        <v>491</v>
      </c>
      <c r="E176" s="91"/>
      <c r="F176" s="91"/>
      <c r="G176" s="91"/>
      <c r="H176" s="150"/>
      <c r="I176" s="178"/>
      <c r="J176" s="131"/>
    </row>
    <row r="177" spans="1:11" x14ac:dyDescent="0.25">
      <c r="A177" s="105"/>
      <c r="C177" s="162" t="str">
        <f>IF(G73="Yes", "Complete Analysis", "N/A - Do Not Complete")</f>
        <v>N/A - Do Not Complete</v>
      </c>
      <c r="D177" s="283" t="s">
        <v>792</v>
      </c>
      <c r="E177" s="259">
        <v>31448.98</v>
      </c>
      <c r="F177" s="90">
        <f>E177/$E$181</f>
        <v>0.21503511374051251</v>
      </c>
      <c r="G177" s="422" t="s">
        <v>805</v>
      </c>
      <c r="H177" s="423"/>
      <c r="J177" s="138"/>
    </row>
    <row r="178" spans="1:11" x14ac:dyDescent="0.25">
      <c r="A178" s="105"/>
      <c r="C178" s="162"/>
      <c r="D178" s="283" t="s">
        <v>793</v>
      </c>
      <c r="E178" s="259">
        <v>4479</v>
      </c>
      <c r="F178" s="90">
        <f>E178/$E$181</f>
        <v>3.0625548887237536E-2</v>
      </c>
      <c r="G178" s="422" t="s">
        <v>806</v>
      </c>
      <c r="H178" s="423"/>
      <c r="J178" s="138"/>
    </row>
    <row r="179" spans="1:11" x14ac:dyDescent="0.25">
      <c r="A179" s="105"/>
      <c r="D179" s="285" t="s">
        <v>793</v>
      </c>
      <c r="E179" s="259">
        <v>110322.46</v>
      </c>
      <c r="F179" s="90">
        <f>E179/$E$181</f>
        <v>0.75433933737225001</v>
      </c>
      <c r="G179" s="422" t="s">
        <v>15</v>
      </c>
      <c r="H179" s="423"/>
    </row>
    <row r="180" spans="1:11" x14ac:dyDescent="0.25">
      <c r="A180" s="105"/>
      <c r="D180" s="284"/>
      <c r="E180" s="259"/>
      <c r="F180" s="90">
        <f>E180/$E$181</f>
        <v>0</v>
      </c>
      <c r="G180" s="420"/>
      <c r="H180" s="421"/>
    </row>
    <row r="181" spans="1:11" x14ac:dyDescent="0.25">
      <c r="A181" s="105"/>
      <c r="D181" s="163" t="s">
        <v>307</v>
      </c>
      <c r="E181" s="167">
        <f>SUM(E177:E180)</f>
        <v>146250.44</v>
      </c>
      <c r="F181" s="91"/>
      <c r="G181" s="165" t="s">
        <v>305</v>
      </c>
      <c r="H181" s="288" t="s">
        <v>805</v>
      </c>
    </row>
    <row r="182" spans="1:11" x14ac:dyDescent="0.25">
      <c r="A182" s="105"/>
      <c r="E182" s="91"/>
      <c r="F182" s="91"/>
      <c r="G182" s="91"/>
      <c r="H182" s="150"/>
    </row>
    <row r="183" spans="1:11" x14ac:dyDescent="0.25">
      <c r="A183" s="105"/>
      <c r="B183" s="43" t="s">
        <v>490</v>
      </c>
      <c r="C183" s="43" t="s">
        <v>511</v>
      </c>
      <c r="E183" s="91"/>
      <c r="F183" s="91"/>
      <c r="G183" s="91"/>
      <c r="H183" s="150"/>
      <c r="I183" s="178"/>
      <c r="J183" s="138"/>
    </row>
    <row r="184" spans="1:11" x14ac:dyDescent="0.25">
      <c r="A184" s="105"/>
      <c r="C184" s="162" t="e">
        <f>IF(G94 ="Yes", "Complete Analysis", "N/A - Do Not Complete")</f>
        <v>#DIV/0!</v>
      </c>
      <c r="D184" s="283"/>
      <c r="E184" s="259"/>
      <c r="F184" s="90" t="e">
        <f>E184/$E$189</f>
        <v>#DIV/0!</v>
      </c>
      <c r="G184" s="422"/>
      <c r="H184" s="423"/>
      <c r="J184" s="131"/>
    </row>
    <row r="185" spans="1:11" x14ac:dyDescent="0.25">
      <c r="A185" s="105"/>
      <c r="C185" s="162"/>
      <c r="D185" s="283"/>
      <c r="E185" s="259"/>
      <c r="F185" s="90" t="e">
        <f>E185/$E$189</f>
        <v>#DIV/0!</v>
      </c>
      <c r="G185" s="422"/>
      <c r="H185" s="423"/>
      <c r="K185" s="131"/>
    </row>
    <row r="186" spans="1:11" x14ac:dyDescent="0.25">
      <c r="A186" s="105"/>
      <c r="D186" s="285"/>
      <c r="E186" s="259"/>
      <c r="F186" s="90" t="e">
        <f>E186/$E$189</f>
        <v>#DIV/0!</v>
      </c>
      <c r="G186" s="422"/>
      <c r="H186" s="423"/>
    </row>
    <row r="187" spans="1:11" x14ac:dyDescent="0.25">
      <c r="A187" s="105"/>
      <c r="D187" s="285"/>
      <c r="E187" s="259"/>
      <c r="F187" s="90" t="e">
        <f>E187/$E$189</f>
        <v>#DIV/0!</v>
      </c>
      <c r="G187" s="422"/>
      <c r="H187" s="423"/>
    </row>
    <row r="188" spans="1:11" x14ac:dyDescent="0.25">
      <c r="A188" s="105"/>
      <c r="D188" s="284"/>
      <c r="E188" s="259"/>
      <c r="F188" s="90" t="e">
        <f>E188/$E$189</f>
        <v>#DIV/0!</v>
      </c>
      <c r="G188" s="420"/>
      <c r="H188" s="421"/>
    </row>
    <row r="189" spans="1:11" x14ac:dyDescent="0.25">
      <c r="A189" s="105"/>
      <c r="D189" s="163" t="s">
        <v>307</v>
      </c>
      <c r="E189" s="167">
        <f>SUM(E184:E188)</f>
        <v>0</v>
      </c>
      <c r="F189" s="91"/>
      <c r="G189" s="165" t="s">
        <v>305</v>
      </c>
      <c r="H189" s="288"/>
    </row>
    <row r="190" spans="1:11" x14ac:dyDescent="0.25">
      <c r="A190" s="105"/>
      <c r="E190" s="91"/>
      <c r="F190" s="91"/>
      <c r="G190" s="91"/>
      <c r="H190" s="150"/>
    </row>
    <row r="191" spans="1:11" x14ac:dyDescent="0.25">
      <c r="A191" s="105"/>
      <c r="B191" s="43" t="s">
        <v>490</v>
      </c>
      <c r="C191" s="43" t="s">
        <v>512</v>
      </c>
      <c r="E191" s="91"/>
      <c r="F191" s="91"/>
      <c r="G191" s="91"/>
      <c r="H191" s="150"/>
      <c r="J191" s="138"/>
    </row>
    <row r="192" spans="1:11" x14ac:dyDescent="0.25">
      <c r="A192" s="105"/>
      <c r="C192" s="162" t="e">
        <f>IF(G115="Yes", "Complete Analysis", "N/A - Do Not Complete")</f>
        <v>#DIV/0!</v>
      </c>
      <c r="D192" s="283"/>
      <c r="E192" s="259"/>
      <c r="F192" s="90" t="e">
        <f>E192/$E$200</f>
        <v>#DIV/0!</v>
      </c>
      <c r="G192" s="422"/>
      <c r="H192" s="423"/>
      <c r="J192" s="131"/>
    </row>
    <row r="193" spans="1:11" x14ac:dyDescent="0.25">
      <c r="A193" s="105"/>
      <c r="C193" s="162"/>
      <c r="D193" s="283"/>
      <c r="E193" s="259"/>
      <c r="F193" s="90" t="e">
        <f>E193/$E$200</f>
        <v>#DIV/0!</v>
      </c>
      <c r="G193" s="422"/>
      <c r="H193" s="423"/>
      <c r="K193" s="131"/>
    </row>
    <row r="194" spans="1:11" x14ac:dyDescent="0.25">
      <c r="A194" s="105"/>
      <c r="C194" s="162"/>
      <c r="D194" s="285"/>
      <c r="E194" s="259"/>
      <c r="F194" s="90"/>
      <c r="G194" s="422"/>
      <c r="H194" s="423"/>
      <c r="K194" s="131"/>
    </row>
    <row r="195" spans="1:11" x14ac:dyDescent="0.25">
      <c r="A195" s="105"/>
      <c r="C195" s="162"/>
      <c r="D195" s="285"/>
      <c r="E195" s="259"/>
      <c r="F195" s="90" t="e">
        <f>E195/$E$200</f>
        <v>#DIV/0!</v>
      </c>
      <c r="G195" s="422"/>
      <c r="H195" s="423"/>
      <c r="K195" s="131"/>
    </row>
    <row r="196" spans="1:11" x14ac:dyDescent="0.25">
      <c r="A196" s="105"/>
      <c r="C196" s="162"/>
      <c r="D196" s="285"/>
      <c r="E196" s="259"/>
      <c r="F196" s="90" t="e">
        <f>E196/$E$200</f>
        <v>#DIV/0!</v>
      </c>
      <c r="G196" s="422"/>
      <c r="H196" s="423"/>
      <c r="K196" s="131"/>
    </row>
    <row r="197" spans="1:11" x14ac:dyDescent="0.25">
      <c r="A197" s="105"/>
      <c r="C197" s="162"/>
      <c r="D197" s="285"/>
      <c r="E197" s="259"/>
      <c r="F197" s="90" t="e">
        <f>E197/$E$200</f>
        <v>#DIV/0!</v>
      </c>
      <c r="G197" s="422"/>
      <c r="H197" s="423"/>
      <c r="K197" s="131"/>
    </row>
    <row r="198" spans="1:11" x14ac:dyDescent="0.25">
      <c r="A198" s="105"/>
      <c r="D198" s="285"/>
      <c r="E198" s="259"/>
      <c r="F198" s="90" t="e">
        <f>E198/$E$200</f>
        <v>#DIV/0!</v>
      </c>
      <c r="G198" s="422"/>
      <c r="H198" s="423"/>
    </row>
    <row r="199" spans="1:11" x14ac:dyDescent="0.25">
      <c r="A199" s="105"/>
      <c r="D199" s="284"/>
      <c r="E199" s="259"/>
      <c r="F199" s="90" t="e">
        <f>E199/$E$200</f>
        <v>#DIV/0!</v>
      </c>
      <c r="G199" s="420"/>
      <c r="H199" s="421"/>
    </row>
    <row r="200" spans="1:11" x14ac:dyDescent="0.25">
      <c r="A200" s="105"/>
      <c r="D200" s="163" t="s">
        <v>307</v>
      </c>
      <c r="E200" s="167">
        <f>SUM(E192:E199)</f>
        <v>0</v>
      </c>
      <c r="F200" s="91"/>
      <c r="G200" s="165" t="s">
        <v>305</v>
      </c>
      <c r="H200" s="288"/>
    </row>
    <row r="201" spans="1:11" x14ac:dyDescent="0.25">
      <c r="A201" s="105"/>
      <c r="E201" s="91"/>
      <c r="F201" s="91"/>
      <c r="G201" s="91"/>
      <c r="H201" s="150"/>
    </row>
    <row r="202" spans="1:11" x14ac:dyDescent="0.25">
      <c r="A202" s="105"/>
      <c r="B202" s="43" t="s">
        <v>490</v>
      </c>
      <c r="C202" s="43" t="s">
        <v>513</v>
      </c>
      <c r="E202" s="91"/>
      <c r="F202" s="91"/>
      <c r="G202" s="91"/>
      <c r="H202" s="150"/>
      <c r="J202" s="138"/>
    </row>
    <row r="203" spans="1:11" x14ac:dyDescent="0.25">
      <c r="A203" s="105"/>
      <c r="C203" s="162" t="e">
        <f>IF(G136="Yes", "Complete Analysis", "N/A - Do Not Complete")</f>
        <v>#DIV/0!</v>
      </c>
      <c r="D203" s="283"/>
      <c r="E203" s="259"/>
      <c r="F203" s="90" t="e">
        <f>E203/$E$207</f>
        <v>#DIV/0!</v>
      </c>
      <c r="G203" s="422"/>
      <c r="H203" s="423"/>
      <c r="J203" s="131"/>
    </row>
    <row r="204" spans="1:11" x14ac:dyDescent="0.25">
      <c r="A204" s="105"/>
      <c r="C204" s="162"/>
      <c r="D204" s="283"/>
      <c r="E204" s="259"/>
      <c r="F204" s="90" t="e">
        <f>E204/$E$207</f>
        <v>#DIV/0!</v>
      </c>
      <c r="G204" s="422"/>
      <c r="H204" s="423"/>
      <c r="K204" s="131"/>
    </row>
    <row r="205" spans="1:11" x14ac:dyDescent="0.25">
      <c r="A205" s="105"/>
      <c r="D205" s="285"/>
      <c r="E205" s="259"/>
      <c r="F205" s="90" t="e">
        <f>E205/$E$207</f>
        <v>#DIV/0!</v>
      </c>
      <c r="G205" s="422"/>
      <c r="H205" s="423"/>
    </row>
    <row r="206" spans="1:11" x14ac:dyDescent="0.25">
      <c r="A206" s="105"/>
      <c r="D206" s="284"/>
      <c r="E206" s="259"/>
      <c r="F206" s="90" t="e">
        <f>E206/$E$207</f>
        <v>#DIV/0!</v>
      </c>
      <c r="G206" s="420"/>
      <c r="H206" s="421"/>
    </row>
    <row r="207" spans="1:11" x14ac:dyDescent="0.25">
      <c r="A207" s="105"/>
      <c r="D207" s="163" t="s">
        <v>307</v>
      </c>
      <c r="E207" s="167">
        <f>SUM(E203:E206)</f>
        <v>0</v>
      </c>
      <c r="F207" s="91"/>
      <c r="G207" s="165" t="s">
        <v>305</v>
      </c>
      <c r="H207" s="288"/>
    </row>
    <row r="208" spans="1:11" x14ac:dyDescent="0.25">
      <c r="A208" s="105"/>
      <c r="E208" s="91"/>
      <c r="F208" s="91"/>
      <c r="G208" s="91"/>
      <c r="H208" s="150"/>
    </row>
    <row r="209" spans="1:10" x14ac:dyDescent="0.25">
      <c r="A209" s="105"/>
      <c r="B209" s="43" t="s">
        <v>490</v>
      </c>
      <c r="C209" s="43" t="s">
        <v>492</v>
      </c>
      <c r="E209" s="91"/>
      <c r="F209" s="91"/>
      <c r="G209" s="91"/>
      <c r="H209" s="150"/>
    </row>
    <row r="210" spans="1:10" x14ac:dyDescent="0.25">
      <c r="A210" s="105"/>
      <c r="C210" s="162" t="str">
        <f>IF(H73="Yes", "Complete Analysis", "N/A - Do Not Complete")</f>
        <v>N/A - Do Not Complete</v>
      </c>
      <c r="D210" s="286"/>
      <c r="E210" s="259"/>
      <c r="F210" s="90" t="e">
        <f>E210/E212</f>
        <v>#DIV/0!</v>
      </c>
      <c r="G210" s="422"/>
      <c r="H210" s="423"/>
    </row>
    <row r="211" spans="1:10" x14ac:dyDescent="0.25">
      <c r="A211" s="105"/>
      <c r="C211" s="162"/>
      <c r="D211" s="284"/>
      <c r="E211" s="267"/>
      <c r="F211" s="90" t="e">
        <f>E211/E212</f>
        <v>#DIV/0!</v>
      </c>
      <c r="G211" s="420"/>
      <c r="H211" s="421"/>
    </row>
    <row r="212" spans="1:10" x14ac:dyDescent="0.25">
      <c r="A212" s="105"/>
      <c r="C212" s="162"/>
      <c r="D212" s="163" t="s">
        <v>308</v>
      </c>
      <c r="E212" s="167">
        <f>SUM(E210:E211)</f>
        <v>0</v>
      </c>
      <c r="F212" s="90"/>
      <c r="G212" s="165" t="s">
        <v>305</v>
      </c>
      <c r="H212" s="289"/>
    </row>
    <row r="213" spans="1:10" ht="15.75" thickBot="1" x14ac:dyDescent="0.3">
      <c r="A213" s="120"/>
      <c r="B213" s="95"/>
      <c r="C213" s="168"/>
      <c r="D213" s="169"/>
      <c r="E213" s="169"/>
      <c r="F213" s="170"/>
      <c r="G213" s="96"/>
      <c r="H213" s="171"/>
    </row>
    <row r="214" spans="1:10" ht="15.75" thickBot="1" x14ac:dyDescent="0.3">
      <c r="C214" s="162"/>
      <c r="E214" s="139"/>
      <c r="F214" s="91"/>
      <c r="G214" s="91"/>
      <c r="H214" s="91"/>
    </row>
    <row r="215" spans="1:10" ht="16.5" thickBot="1" x14ac:dyDescent="0.3">
      <c r="A215" s="414" t="s">
        <v>390</v>
      </c>
      <c r="B215" s="415"/>
      <c r="C215" s="415"/>
      <c r="D215" s="415"/>
      <c r="E215" s="415"/>
      <c r="F215" s="415"/>
      <c r="G215" s="415"/>
      <c r="H215" s="416"/>
    </row>
    <row r="216" spans="1:10" x14ac:dyDescent="0.25">
      <c r="A216" s="73" t="s">
        <v>134</v>
      </c>
      <c r="B216" s="431" t="s">
        <v>335</v>
      </c>
      <c r="C216" s="431"/>
      <c r="D216" s="431"/>
      <c r="E216" s="431"/>
      <c r="F216" s="431"/>
      <c r="G216" s="431"/>
      <c r="H216" s="432"/>
    </row>
    <row r="217" spans="1:10" x14ac:dyDescent="0.25">
      <c r="A217" s="73"/>
      <c r="B217" s="426"/>
      <c r="C217" s="426"/>
      <c r="D217" s="426"/>
      <c r="E217" s="426"/>
      <c r="F217" s="426"/>
      <c r="G217" s="426"/>
      <c r="H217" s="427"/>
    </row>
    <row r="218" spans="1:10" x14ac:dyDescent="0.25">
      <c r="A218" s="105"/>
      <c r="H218" s="75"/>
    </row>
    <row r="219" spans="1:10" x14ac:dyDescent="0.25">
      <c r="A219" s="73"/>
      <c r="B219" s="49" t="s">
        <v>413</v>
      </c>
      <c r="D219" s="418"/>
      <c r="E219" s="418"/>
      <c r="F219" s="418"/>
      <c r="G219" s="418"/>
      <c r="H219" s="419"/>
      <c r="J219" s="131"/>
    </row>
    <row r="220" spans="1:10" x14ac:dyDescent="0.25">
      <c r="A220" s="73"/>
      <c r="C220" s="77"/>
      <c r="D220" s="77"/>
      <c r="E220" s="77"/>
      <c r="F220" s="77"/>
      <c r="G220" s="77"/>
      <c r="H220" s="78"/>
      <c r="J220" s="49"/>
    </row>
    <row r="221" spans="1:10" x14ac:dyDescent="0.25">
      <c r="A221" s="105"/>
      <c r="E221" s="433" t="s">
        <v>290</v>
      </c>
      <c r="F221" s="433"/>
      <c r="G221" s="433"/>
      <c r="H221" s="434"/>
      <c r="J221" s="49"/>
    </row>
    <row r="222" spans="1:10" x14ac:dyDescent="0.25">
      <c r="A222" s="105"/>
      <c r="E222" s="79" t="s">
        <v>138</v>
      </c>
      <c r="F222" s="79" t="s">
        <v>138</v>
      </c>
      <c r="G222" s="79" t="s">
        <v>138</v>
      </c>
      <c r="H222" s="80" t="s">
        <v>138</v>
      </c>
      <c r="J222" s="49"/>
    </row>
    <row r="223" spans="1:10" x14ac:dyDescent="0.25">
      <c r="A223" s="105"/>
      <c r="B223" s="81" t="s">
        <v>199</v>
      </c>
      <c r="C223" s="82"/>
      <c r="D223" s="83"/>
      <c r="E223" s="82" t="s">
        <v>350</v>
      </c>
      <c r="F223" s="82" t="s">
        <v>148</v>
      </c>
      <c r="G223" s="82" t="s">
        <v>285</v>
      </c>
      <c r="H223" s="134" t="s">
        <v>286</v>
      </c>
      <c r="J223" s="49"/>
    </row>
    <row r="224" spans="1:10" ht="21.95" customHeight="1" x14ac:dyDescent="0.25">
      <c r="A224" s="105"/>
      <c r="B224" s="87" t="s">
        <v>287</v>
      </c>
      <c r="C224" s="79"/>
      <c r="D224" s="79"/>
      <c r="E224" s="79"/>
      <c r="F224" s="79"/>
      <c r="G224" s="79"/>
      <c r="H224" s="80"/>
      <c r="J224" s="131"/>
    </row>
    <row r="225" spans="1:8" x14ac:dyDescent="0.25">
      <c r="A225" s="105"/>
      <c r="B225" s="435" t="s">
        <v>553</v>
      </c>
      <c r="C225" s="435"/>
      <c r="D225" s="435"/>
      <c r="E225" s="268"/>
      <c r="F225" s="268"/>
      <c r="G225" s="270" t="s">
        <v>795</v>
      </c>
      <c r="H225" s="269"/>
    </row>
    <row r="226" spans="1:8" x14ac:dyDescent="0.25">
      <c r="A226" s="105"/>
      <c r="B226" s="358" t="s">
        <v>214</v>
      </c>
      <c r="C226" s="358"/>
      <c r="D226" s="358"/>
      <c r="E226" s="268"/>
      <c r="F226" s="268"/>
      <c r="G226" s="270" t="s">
        <v>795</v>
      </c>
      <c r="H226" s="269"/>
    </row>
    <row r="227" spans="1:8" x14ac:dyDescent="0.25">
      <c r="A227" s="105"/>
      <c r="B227" s="358" t="s">
        <v>807</v>
      </c>
      <c r="C227" s="358"/>
      <c r="D227" s="358"/>
      <c r="E227" s="268"/>
      <c r="F227" s="268"/>
      <c r="G227" s="270" t="s">
        <v>795</v>
      </c>
      <c r="H227" s="269"/>
    </row>
    <row r="228" spans="1:8" x14ac:dyDescent="0.25">
      <c r="A228" s="105"/>
      <c r="B228" s="358" t="s">
        <v>808</v>
      </c>
      <c r="C228" s="358"/>
      <c r="D228" s="358"/>
      <c r="E228" s="268"/>
      <c r="F228" s="268"/>
      <c r="G228" s="270" t="s">
        <v>795</v>
      </c>
      <c r="H228" s="269"/>
    </row>
    <row r="229" spans="1:8" x14ac:dyDescent="0.25">
      <c r="A229" s="105"/>
      <c r="B229" s="358" t="s">
        <v>800</v>
      </c>
      <c r="C229" s="358"/>
      <c r="D229" s="358"/>
      <c r="E229" s="268"/>
      <c r="F229" s="268"/>
      <c r="G229" s="270" t="s">
        <v>795</v>
      </c>
      <c r="H229" s="269"/>
    </row>
    <row r="230" spans="1:8" x14ac:dyDescent="0.25">
      <c r="A230" s="105"/>
      <c r="B230" s="358" t="s">
        <v>536</v>
      </c>
      <c r="C230" s="358"/>
      <c r="D230" s="358"/>
      <c r="E230" s="268"/>
      <c r="F230" s="268"/>
      <c r="G230" s="270" t="s">
        <v>795</v>
      </c>
      <c r="H230" s="269"/>
    </row>
    <row r="231" spans="1:8" x14ac:dyDescent="0.25">
      <c r="A231" s="105"/>
      <c r="B231" s="358" t="s">
        <v>804</v>
      </c>
      <c r="C231" s="358"/>
      <c r="D231" s="358"/>
      <c r="E231" s="268"/>
      <c r="F231" s="268"/>
      <c r="G231" s="270" t="s">
        <v>795</v>
      </c>
      <c r="H231" s="269"/>
    </row>
    <row r="232" spans="1:8" x14ac:dyDescent="0.25">
      <c r="A232" s="105"/>
      <c r="B232" s="358" t="s">
        <v>809</v>
      </c>
      <c r="C232" s="358"/>
      <c r="D232" s="358"/>
      <c r="E232" s="268"/>
      <c r="F232" s="268"/>
      <c r="G232" s="270" t="s">
        <v>795</v>
      </c>
      <c r="H232" s="269"/>
    </row>
    <row r="233" spans="1:8" x14ac:dyDescent="0.25">
      <c r="A233" s="105"/>
      <c r="B233" s="358" t="s">
        <v>533</v>
      </c>
      <c r="C233" s="358"/>
      <c r="D233" s="358"/>
      <c r="E233" s="268"/>
      <c r="F233" s="268"/>
      <c r="G233" s="270" t="s">
        <v>795</v>
      </c>
      <c r="H233" s="269"/>
    </row>
    <row r="234" spans="1:8" x14ac:dyDescent="0.25">
      <c r="A234" s="105"/>
      <c r="B234" s="358" t="s">
        <v>810</v>
      </c>
      <c r="C234" s="358"/>
      <c r="D234" s="358"/>
      <c r="E234" s="268"/>
      <c r="F234" s="268"/>
      <c r="G234" s="270" t="s">
        <v>795</v>
      </c>
      <c r="H234" s="269"/>
    </row>
    <row r="235" spans="1:8" x14ac:dyDescent="0.25">
      <c r="A235" s="105"/>
      <c r="B235" s="358" t="s">
        <v>802</v>
      </c>
      <c r="C235" s="358"/>
      <c r="D235" s="358"/>
      <c r="E235" s="268"/>
      <c r="F235" s="268"/>
      <c r="G235" s="270" t="s">
        <v>795</v>
      </c>
      <c r="H235" s="269"/>
    </row>
    <row r="236" spans="1:8" x14ac:dyDescent="0.25">
      <c r="A236" s="105"/>
      <c r="B236" s="402" t="s">
        <v>803</v>
      </c>
      <c r="C236" s="402"/>
      <c r="D236" s="402"/>
      <c r="E236" s="270"/>
      <c r="F236" s="270"/>
      <c r="G236" s="270" t="s">
        <v>795</v>
      </c>
      <c r="H236" s="269"/>
    </row>
    <row r="237" spans="1:8" x14ac:dyDescent="0.25">
      <c r="A237" s="105"/>
      <c r="B237" s="402"/>
      <c r="C237" s="402"/>
      <c r="D237" s="402"/>
      <c r="E237" s="270"/>
      <c r="F237" s="270"/>
      <c r="G237" s="270"/>
      <c r="H237" s="269"/>
    </row>
    <row r="238" spans="1:8" x14ac:dyDescent="0.25">
      <c r="A238" s="105"/>
      <c r="B238" s="402"/>
      <c r="C238" s="402"/>
      <c r="D238" s="402"/>
      <c r="E238" s="270"/>
      <c r="F238" s="270"/>
      <c r="G238" s="270"/>
      <c r="H238" s="269"/>
    </row>
    <row r="239" spans="1:8" x14ac:dyDescent="0.25">
      <c r="A239" s="105"/>
      <c r="B239" s="430" t="s">
        <v>153</v>
      </c>
      <c r="C239" s="430"/>
      <c r="D239" s="430"/>
      <c r="E239" s="270"/>
      <c r="F239" s="270"/>
      <c r="G239" s="270"/>
      <c r="H239" s="271"/>
    </row>
    <row r="240" spans="1:8" x14ac:dyDescent="0.25">
      <c r="A240" s="105"/>
      <c r="B240" s="402"/>
      <c r="C240" s="402"/>
      <c r="D240" s="402"/>
      <c r="E240" s="270"/>
      <c r="F240" s="270"/>
      <c r="G240" s="270"/>
      <c r="H240" s="271"/>
    </row>
    <row r="241" spans="1:10" ht="21.95" customHeight="1" x14ac:dyDescent="0.25">
      <c r="A241" s="105"/>
      <c r="B241" s="87" t="s">
        <v>288</v>
      </c>
      <c r="C241" s="112"/>
      <c r="D241" s="139"/>
      <c r="E241" s="139"/>
      <c r="F241" s="139"/>
      <c r="G241" s="140"/>
      <c r="H241" s="141"/>
    </row>
    <row r="242" spans="1:10" x14ac:dyDescent="0.25">
      <c r="A242" s="105"/>
      <c r="B242" s="402" t="s">
        <v>553</v>
      </c>
      <c r="C242" s="402"/>
      <c r="D242" s="402"/>
      <c r="E242" s="270"/>
      <c r="F242" s="270"/>
      <c r="G242" s="270" t="s">
        <v>795</v>
      </c>
      <c r="H242" s="271"/>
    </row>
    <row r="243" spans="1:10" x14ac:dyDescent="0.25">
      <c r="A243" s="105"/>
      <c r="B243" s="356" t="s">
        <v>214</v>
      </c>
      <c r="C243" s="359"/>
      <c r="D243" s="357"/>
      <c r="E243" s="270"/>
      <c r="F243" s="270"/>
      <c r="G243" s="270" t="s">
        <v>795</v>
      </c>
      <c r="H243" s="271"/>
    </row>
    <row r="244" spans="1:10" x14ac:dyDescent="0.25">
      <c r="A244" s="105"/>
      <c r="B244" s="356" t="s">
        <v>807</v>
      </c>
      <c r="C244" s="359"/>
      <c r="D244" s="357"/>
      <c r="E244" s="270"/>
      <c r="F244" s="270"/>
      <c r="G244" s="270" t="s">
        <v>795</v>
      </c>
      <c r="H244" s="271"/>
    </row>
    <row r="245" spans="1:10" x14ac:dyDescent="0.25">
      <c r="A245" s="105"/>
      <c r="B245" s="356" t="s">
        <v>536</v>
      </c>
      <c r="C245" s="359"/>
      <c r="D245" s="357"/>
      <c r="E245" s="270"/>
      <c r="F245" s="270"/>
      <c r="G245" s="270" t="s">
        <v>795</v>
      </c>
      <c r="H245" s="271"/>
    </row>
    <row r="246" spans="1:10" x14ac:dyDescent="0.25">
      <c r="A246" s="105"/>
      <c r="B246" s="356" t="s">
        <v>804</v>
      </c>
      <c r="C246" s="359"/>
      <c r="D246" s="357"/>
      <c r="E246" s="270"/>
      <c r="F246" s="270"/>
      <c r="G246" s="270" t="s">
        <v>795</v>
      </c>
      <c r="H246" s="271"/>
    </row>
    <row r="247" spans="1:10" x14ac:dyDescent="0.25">
      <c r="A247" s="105"/>
      <c r="B247" s="356" t="s">
        <v>809</v>
      </c>
      <c r="C247" s="359"/>
      <c r="D247" s="357"/>
      <c r="E247" s="270"/>
      <c r="F247" s="270"/>
      <c r="G247" s="270" t="s">
        <v>795</v>
      </c>
      <c r="H247" s="271"/>
    </row>
    <row r="248" spans="1:10" x14ac:dyDescent="0.25">
      <c r="A248" s="105"/>
      <c r="B248" s="424" t="s">
        <v>533</v>
      </c>
      <c r="C248" s="436"/>
      <c r="D248" s="425"/>
      <c r="E248" s="270"/>
      <c r="F248" s="270"/>
      <c r="G248" s="270" t="s">
        <v>795</v>
      </c>
      <c r="H248" s="271"/>
    </row>
    <row r="249" spans="1:10" x14ac:dyDescent="0.25">
      <c r="A249" s="105"/>
      <c r="B249" s="424" t="s">
        <v>810</v>
      </c>
      <c r="C249" s="436"/>
      <c r="D249" s="425"/>
      <c r="E249" s="270"/>
      <c r="F249" s="270"/>
      <c r="G249" s="270" t="s">
        <v>795</v>
      </c>
      <c r="H249" s="271"/>
    </row>
    <row r="250" spans="1:10" x14ac:dyDescent="0.25">
      <c r="A250" s="105"/>
      <c r="B250" s="424"/>
      <c r="C250" s="436"/>
      <c r="D250" s="425"/>
      <c r="E250" s="270"/>
      <c r="F250" s="270"/>
      <c r="G250" s="270"/>
      <c r="H250" s="271"/>
    </row>
    <row r="251" spans="1:10" x14ac:dyDescent="0.25">
      <c r="A251" s="105"/>
      <c r="B251" s="403" t="s">
        <v>153</v>
      </c>
      <c r="C251" s="404"/>
      <c r="D251" s="405"/>
      <c r="E251" s="270"/>
      <c r="F251" s="270"/>
      <c r="G251" s="270"/>
      <c r="H251" s="271"/>
    </row>
    <row r="252" spans="1:10" x14ac:dyDescent="0.25">
      <c r="A252" s="105"/>
      <c r="B252" s="402"/>
      <c r="C252" s="402"/>
      <c r="D252" s="402"/>
      <c r="E252" s="270"/>
      <c r="F252" s="270"/>
      <c r="G252" s="270"/>
      <c r="H252" s="271"/>
    </row>
    <row r="253" spans="1:10" x14ac:dyDescent="0.25">
      <c r="A253" s="105"/>
      <c r="B253" s="118"/>
      <c r="C253" s="118"/>
      <c r="D253" s="118"/>
      <c r="E253" s="119"/>
      <c r="F253" s="119"/>
      <c r="G253" s="119"/>
      <c r="H253" s="172"/>
    </row>
    <row r="254" spans="1:10" x14ac:dyDescent="0.25">
      <c r="A254" s="73" t="s">
        <v>135</v>
      </c>
      <c r="B254" s="117" t="s">
        <v>336</v>
      </c>
      <c r="C254" s="118"/>
      <c r="D254" s="118"/>
      <c r="E254" s="119"/>
      <c r="F254" s="119"/>
      <c r="G254" s="119"/>
      <c r="H254" s="172"/>
      <c r="J254" s="138"/>
    </row>
    <row r="255" spans="1:10" x14ac:dyDescent="0.25">
      <c r="A255" s="105"/>
      <c r="B255" s="406"/>
      <c r="C255" s="406"/>
      <c r="D255" s="406"/>
      <c r="E255" s="406"/>
      <c r="F255" s="406"/>
      <c r="G255" s="406"/>
      <c r="H255" s="407"/>
      <c r="J255" s="131"/>
    </row>
    <row r="256" spans="1:10" ht="43.15" customHeight="1" x14ac:dyDescent="0.25">
      <c r="A256" s="105"/>
      <c r="B256" s="406"/>
      <c r="C256" s="406"/>
      <c r="D256" s="406"/>
      <c r="E256" s="406"/>
      <c r="F256" s="406"/>
      <c r="G256" s="406"/>
      <c r="H256" s="407"/>
      <c r="J256" s="138"/>
    </row>
    <row r="257" spans="1:8" ht="15.75" thickBot="1" x14ac:dyDescent="0.3">
      <c r="A257" s="120"/>
      <c r="B257" s="173"/>
      <c r="C257" s="174"/>
      <c r="D257" s="174"/>
      <c r="E257" s="174"/>
      <c r="F257" s="174"/>
      <c r="G257" s="174"/>
      <c r="H257" s="175"/>
    </row>
    <row r="258" spans="1:8" x14ac:dyDescent="0.25">
      <c r="C258" s="162"/>
      <c r="E258" s="139"/>
      <c r="F258" s="91"/>
      <c r="G258" s="91"/>
      <c r="H258" s="91"/>
    </row>
  </sheetData>
  <sheetProtection algorithmName="SHA-512" hashValue="2c877D52yIcgupu93S4eavb5XiKGEDREJluDcO6vtJ2NF9/JYdeDCqSdNEI2hWhU77qWDGUT0NX9ekXeynh0Iw==" saltValue="MEc9VZlcrAGLuXuj4CzexQ==" spinCount="100000" sheet="1" objects="1" scenarios="1" insertRows="0"/>
  <mergeCells count="112">
    <mergeCell ref="B17:E18"/>
    <mergeCell ref="B89:C89"/>
    <mergeCell ref="A28:H28"/>
    <mergeCell ref="B29:H30"/>
    <mergeCell ref="E37:H37"/>
    <mergeCell ref="B43:C43"/>
    <mergeCell ref="B55:C55"/>
    <mergeCell ref="B57:C57"/>
    <mergeCell ref="B68:C68"/>
    <mergeCell ref="B77:C77"/>
    <mergeCell ref="B82:C82"/>
    <mergeCell ref="B84:C84"/>
    <mergeCell ref="B66:C66"/>
    <mergeCell ref="B65:C65"/>
    <mergeCell ref="B86:C86"/>
    <mergeCell ref="B87:C87"/>
    <mergeCell ref="B88:C88"/>
    <mergeCell ref="B78:C78"/>
    <mergeCell ref="B79:C79"/>
    <mergeCell ref="B80:C80"/>
    <mergeCell ref="B81:C81"/>
    <mergeCell ref="B85:C85"/>
    <mergeCell ref="D33:H35"/>
    <mergeCell ref="D154:H154"/>
    <mergeCell ref="B98:C98"/>
    <mergeCell ref="B103:C103"/>
    <mergeCell ref="B105:C105"/>
    <mergeCell ref="B110:C110"/>
    <mergeCell ref="B119:C119"/>
    <mergeCell ref="B124:C124"/>
    <mergeCell ref="B126:C126"/>
    <mergeCell ref="B131:C131"/>
    <mergeCell ref="C140:H141"/>
    <mergeCell ref="B144:H146"/>
    <mergeCell ref="B148:H152"/>
    <mergeCell ref="B120:C120"/>
    <mergeCell ref="B121:C121"/>
    <mergeCell ref="B122:C122"/>
    <mergeCell ref="B123:C123"/>
    <mergeCell ref="B99:C99"/>
    <mergeCell ref="B100:C100"/>
    <mergeCell ref="B101:C101"/>
    <mergeCell ref="B102:C102"/>
    <mergeCell ref="B130:C130"/>
    <mergeCell ref="G172:H172"/>
    <mergeCell ref="G157:H157"/>
    <mergeCell ref="G159:H159"/>
    <mergeCell ref="G160:H160"/>
    <mergeCell ref="G161:H161"/>
    <mergeCell ref="G162:H162"/>
    <mergeCell ref="G163:H163"/>
    <mergeCell ref="G164:H164"/>
    <mergeCell ref="G168:H168"/>
    <mergeCell ref="G169:H169"/>
    <mergeCell ref="G170:H170"/>
    <mergeCell ref="G171:H171"/>
    <mergeCell ref="B252:D252"/>
    <mergeCell ref="B255:H256"/>
    <mergeCell ref="B236:D236"/>
    <mergeCell ref="B237:D237"/>
    <mergeCell ref="B238:D238"/>
    <mergeCell ref="B239:D239"/>
    <mergeCell ref="B240:D240"/>
    <mergeCell ref="B242:D242"/>
    <mergeCell ref="B248:D248"/>
    <mergeCell ref="B249:D249"/>
    <mergeCell ref="B250:D250"/>
    <mergeCell ref="B251:D251"/>
    <mergeCell ref="G211:H211"/>
    <mergeCell ref="A215:H215"/>
    <mergeCell ref="B216:H217"/>
    <mergeCell ref="D219:H219"/>
    <mergeCell ref="E221:H221"/>
    <mergeCell ref="G185:H185"/>
    <mergeCell ref="G186:H186"/>
    <mergeCell ref="G187:H187"/>
    <mergeCell ref="G188:H188"/>
    <mergeCell ref="G194:H194"/>
    <mergeCell ref="G193:H193"/>
    <mergeCell ref="G206:H206"/>
    <mergeCell ref="G205:H205"/>
    <mergeCell ref="G204:H204"/>
    <mergeCell ref="G199:H199"/>
    <mergeCell ref="G198:H198"/>
    <mergeCell ref="G197:H197"/>
    <mergeCell ref="G196:H196"/>
    <mergeCell ref="G195:H195"/>
    <mergeCell ref="G203:H203"/>
    <mergeCell ref="B225:D225"/>
    <mergeCell ref="G173:H173"/>
    <mergeCell ref="G177:H177"/>
    <mergeCell ref="G184:H184"/>
    <mergeCell ref="G192:H192"/>
    <mergeCell ref="B24:G24"/>
    <mergeCell ref="B25:G25"/>
    <mergeCell ref="G178:H178"/>
    <mergeCell ref="G179:H179"/>
    <mergeCell ref="G180:H180"/>
    <mergeCell ref="B64:C64"/>
    <mergeCell ref="B54:C54"/>
    <mergeCell ref="B53:C53"/>
    <mergeCell ref="B52:C52"/>
    <mergeCell ref="B51:C51"/>
    <mergeCell ref="B106:C106"/>
    <mergeCell ref="B107:C107"/>
    <mergeCell ref="B108:C108"/>
    <mergeCell ref="B109:C109"/>
    <mergeCell ref="B67:C67"/>
    <mergeCell ref="B127:C127"/>
    <mergeCell ref="B128:C128"/>
    <mergeCell ref="B129:C129"/>
    <mergeCell ref="G210:H210"/>
  </mergeCells>
  <conditionalFormatting sqref="A41">
    <cfRule type="expression" dxfId="172" priority="4">
      <formula>$F$17="no"</formula>
    </cfRule>
  </conditionalFormatting>
  <conditionalFormatting sqref="A28:H32 A33:D33 A34:C35 A36:H177 A178:G180 A181:H184 A185:G188 A189:H192 A193:G199 A200:H203 A204:G206 A207:H257">
    <cfRule type="expression" dxfId="171" priority="1">
      <formula>AND($F$11="no",$F$13="no",$F$15="no",$F$20="no")</formula>
    </cfRule>
  </conditionalFormatting>
  <conditionalFormatting sqref="A75:H77 A78:B81 D78:H81 A82:H84 A85:B88 D85:H88 A89:H98 A99:B102 D99:H102 A103:H105 A106:B109 D106:H109 A110:H119 A120:B123 D120:H123 A124:H126 A127:B130 D127:H130 A131:H137 A183:H184 A185:G188 A189:H192 A193:G199 A200:H203 A204:G206 A207:H207">
    <cfRule type="expression" dxfId="170" priority="5">
      <formula>$F$17="no"</formula>
    </cfRule>
  </conditionalFormatting>
  <conditionalFormatting sqref="B209">
    <cfRule type="expression" dxfId="169" priority="22">
      <formula>$F$20="no"</formula>
    </cfRule>
  </conditionalFormatting>
  <conditionalFormatting sqref="C176">
    <cfRule type="expression" dxfId="168" priority="3">
      <formula>$F$17="no"</formula>
    </cfRule>
  </conditionalFormatting>
  <conditionalFormatting sqref="C209">
    <cfRule type="expression" dxfId="167" priority="2">
      <formula>$F$17="no"</formula>
    </cfRule>
  </conditionalFormatting>
  <conditionalFormatting sqref="E43:E55 E57:E69 E71:E74 E84:E90 E92:E95 E105:E111 E113:E116 E126:E132 E134:E137 B158:H165 E242:E252">
    <cfRule type="expression" dxfId="166" priority="75">
      <formula>$F$11="no"</formula>
    </cfRule>
  </conditionalFormatting>
  <conditionalFormatting sqref="E77:E82">
    <cfRule type="expression" dxfId="165" priority="50">
      <formula>$F$11="no"</formula>
    </cfRule>
  </conditionalFormatting>
  <conditionalFormatting sqref="E98:E103">
    <cfRule type="expression" dxfId="164" priority="38">
      <formula>$F$11="no"</formula>
    </cfRule>
  </conditionalFormatting>
  <conditionalFormatting sqref="E119:E124">
    <cfRule type="expression" dxfId="163" priority="26">
      <formula>$F$11="no"</formula>
    </cfRule>
  </conditionalFormatting>
  <conditionalFormatting sqref="E225:E240">
    <cfRule type="expression" dxfId="162" priority="9">
      <formula>$F$11="no"</formula>
    </cfRule>
  </conditionalFormatting>
  <conditionalFormatting sqref="F43:F55 F57:F69 F71:F74 F84:F90 F92:F95 F105:F111 F113:F116 F126:F132 F134:F137 B167:H174 F242:F252">
    <cfRule type="expression" dxfId="161" priority="74">
      <formula>$F$13="no"</formula>
    </cfRule>
  </conditionalFormatting>
  <conditionalFormatting sqref="F77:F82">
    <cfRule type="expression" dxfId="160" priority="49">
      <formula>$F$13="no"</formula>
    </cfRule>
  </conditionalFormatting>
  <conditionalFormatting sqref="F98:F103">
    <cfRule type="expression" dxfId="159" priority="37">
      <formula>$F$13="no"</formula>
    </cfRule>
  </conditionalFormatting>
  <conditionalFormatting sqref="F119:F124">
    <cfRule type="expression" dxfId="158" priority="25">
      <formula>$F$13="no"</formula>
    </cfRule>
  </conditionalFormatting>
  <conditionalFormatting sqref="F225:F240">
    <cfRule type="expression" dxfId="157" priority="8">
      <formula>$F$13="no"</formula>
    </cfRule>
  </conditionalFormatting>
  <conditionalFormatting sqref="G43:G55 G57:G69 G71:G74 G77:G82 G84:G90 G92:G95 G98:G103 G105:G111 G113:G116 G119:G124 G126:G132 G134:G137 B176:H177 B178:G180 B181:H184 B185:G188 B189:H192 B193:G199 B200:H203 B204:G206 B207:H207 G225:G240 G242:G252">
    <cfRule type="expression" dxfId="156" priority="73">
      <formula>$F$15="no"</formula>
    </cfRule>
  </conditionalFormatting>
  <conditionalFormatting sqref="H43:H55 H57:H69 H71:H74 H84:H90 H92:H95 H105:H111 H113:H116 H126:H132 H134:H137 C209:H212 H242:H252">
    <cfRule type="expression" dxfId="155" priority="72">
      <formula>$F$20="no"</formula>
    </cfRule>
  </conditionalFormatting>
  <conditionalFormatting sqref="H77:H82">
    <cfRule type="expression" dxfId="154" priority="47">
      <formula>$F$20="no"</formula>
    </cfRule>
  </conditionalFormatting>
  <conditionalFormatting sqref="H98:H103">
    <cfRule type="expression" dxfId="153" priority="35">
      <formula>$F$20="no"</formula>
    </cfRule>
  </conditionalFormatting>
  <conditionalFormatting sqref="H119:H124">
    <cfRule type="expression" dxfId="152" priority="23">
      <formula>$F$20="no"</formula>
    </cfRule>
  </conditionalFormatting>
  <conditionalFormatting sqref="H225:H240">
    <cfRule type="expression" dxfId="15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1:J228"/>
  <sheetViews>
    <sheetView showGridLines="0" zoomScaleNormal="100" workbookViewId="0"/>
  </sheetViews>
  <sheetFormatPr defaultColWidth="9.140625" defaultRowHeight="15" x14ac:dyDescent="0.25"/>
  <cols>
    <col min="1" max="1" width="3" style="43" customWidth="1"/>
    <col min="2" max="2" width="12.28515625" style="43" customWidth="1"/>
    <col min="3" max="3" width="43.5703125" style="43" customWidth="1"/>
    <col min="4" max="4" width="19.28515625" style="43" customWidth="1"/>
    <col min="5" max="8" width="17.42578125" style="43" customWidth="1"/>
    <col min="9" max="9" width="3.14062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310</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XIX Adults</v>
      </c>
      <c r="D6" s="50"/>
      <c r="E6" s="50"/>
      <c r="F6" s="50"/>
      <c r="G6" s="50"/>
    </row>
    <row r="7" spans="1:8" ht="15.75" thickBot="1" x14ac:dyDescent="0.3"/>
    <row r="8" spans="1:8" x14ac:dyDescent="0.25">
      <c r="A8" s="52" t="s">
        <v>375</v>
      </c>
      <c r="B8" s="53"/>
      <c r="C8" s="53"/>
      <c r="D8" s="53"/>
      <c r="E8" s="53"/>
      <c r="F8" s="53"/>
      <c r="G8" s="53"/>
      <c r="H8" s="54"/>
    </row>
    <row r="9" spans="1:8" ht="15" customHeight="1" x14ac:dyDescent="0.25">
      <c r="A9" s="55" t="s">
        <v>374</v>
      </c>
      <c r="B9" s="126"/>
      <c r="C9" s="126"/>
      <c r="D9" s="126"/>
      <c r="E9" s="126"/>
      <c r="F9" s="126"/>
      <c r="G9" s="126"/>
      <c r="H9" s="127"/>
    </row>
    <row r="10" spans="1:8" x14ac:dyDescent="0.25">
      <c r="A10" s="58"/>
      <c r="B10" s="59"/>
      <c r="C10" s="59"/>
      <c r="D10" s="59"/>
      <c r="E10" s="59"/>
      <c r="F10" s="59"/>
      <c r="G10" s="59"/>
      <c r="H10" s="60"/>
    </row>
    <row r="11" spans="1:8" x14ac:dyDescent="0.25">
      <c r="A11" s="61" t="s">
        <v>370</v>
      </c>
      <c r="B11" s="62" t="s">
        <v>392</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393</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394</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10" x14ac:dyDescent="0.25">
      <c r="A17" s="61" t="s">
        <v>379</v>
      </c>
      <c r="B17" s="441" t="s">
        <v>498</v>
      </c>
      <c r="C17" s="441"/>
      <c r="D17" s="441"/>
      <c r="E17" s="441"/>
      <c r="F17" s="128" t="s">
        <v>372</v>
      </c>
      <c r="G17" s="64" t="str">
        <f>IF(F17="yes","  Report each income level in separate tiers in Section 1 and Section 2","")</f>
        <v/>
      </c>
      <c r="H17" s="60"/>
    </row>
    <row r="18" spans="1:10" x14ac:dyDescent="0.25">
      <c r="A18" s="61"/>
      <c r="B18" s="441"/>
      <c r="C18" s="441"/>
      <c r="D18" s="441"/>
      <c r="E18" s="441"/>
      <c r="F18" s="59"/>
      <c r="G18" s="64"/>
      <c r="H18" s="60"/>
    </row>
    <row r="19" spans="1:10" ht="6" customHeight="1" x14ac:dyDescent="0.25">
      <c r="A19" s="61"/>
      <c r="B19" s="62"/>
      <c r="C19" s="59"/>
      <c r="D19" s="59"/>
      <c r="E19" s="59"/>
      <c r="F19" s="59"/>
      <c r="G19" s="64"/>
      <c r="H19" s="60"/>
    </row>
    <row r="20" spans="1:10" x14ac:dyDescent="0.25">
      <c r="A20" s="61" t="s">
        <v>489</v>
      </c>
      <c r="B20" s="62" t="s">
        <v>395</v>
      </c>
      <c r="C20" s="59"/>
      <c r="D20" s="59"/>
      <c r="E20" s="59"/>
      <c r="F20" s="128" t="s">
        <v>372</v>
      </c>
      <c r="G20" s="64" t="str">
        <f>IF(F20="yes","  Complete Section 1 and Section 2","")</f>
        <v/>
      </c>
      <c r="H20" s="60"/>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44"/>
      <c r="C24" s="444"/>
      <c r="D24" s="444"/>
      <c r="E24" s="444"/>
      <c r="F24" s="444"/>
      <c r="G24" s="444"/>
      <c r="H24" s="129"/>
      <c r="J24" s="131"/>
    </row>
    <row r="25" spans="1:10" x14ac:dyDescent="0.25">
      <c r="A25" s="61"/>
      <c r="B25" s="445"/>
      <c r="C25" s="445"/>
      <c r="D25" s="445"/>
      <c r="E25" s="445"/>
      <c r="F25" s="445"/>
      <c r="G25" s="445"/>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14" t="s">
        <v>397</v>
      </c>
      <c r="B28" s="415"/>
      <c r="C28" s="415"/>
      <c r="D28" s="415"/>
      <c r="E28" s="415"/>
      <c r="F28" s="415"/>
      <c r="G28" s="415"/>
      <c r="H28" s="416"/>
    </row>
    <row r="29" spans="1:10" x14ac:dyDescent="0.25">
      <c r="A29" s="73" t="s">
        <v>130</v>
      </c>
      <c r="B29" s="431" t="s">
        <v>368</v>
      </c>
      <c r="C29" s="431"/>
      <c r="D29" s="431"/>
      <c r="E29" s="431"/>
      <c r="F29" s="431"/>
      <c r="G29" s="431"/>
      <c r="H29" s="432"/>
    </row>
    <row r="30" spans="1:10" x14ac:dyDescent="0.25">
      <c r="A30" s="73"/>
      <c r="B30" s="426"/>
      <c r="C30" s="426"/>
      <c r="D30" s="426"/>
      <c r="E30" s="426"/>
      <c r="F30" s="426"/>
      <c r="G30" s="426"/>
      <c r="H30" s="427"/>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06" t="s">
        <v>487</v>
      </c>
      <c r="E33" s="406"/>
      <c r="F33" s="406"/>
      <c r="G33" s="406"/>
      <c r="H33" s="407"/>
    </row>
    <row r="34" spans="1:10" ht="15" customHeight="1" x14ac:dyDescent="0.25">
      <c r="A34" s="73"/>
      <c r="B34" s="49"/>
      <c r="D34" s="406"/>
      <c r="E34" s="406"/>
      <c r="F34" s="406"/>
      <c r="G34" s="406"/>
      <c r="H34" s="407"/>
    </row>
    <row r="35" spans="1:10" x14ac:dyDescent="0.25">
      <c r="A35" s="73"/>
      <c r="B35" s="49"/>
      <c r="D35" s="406"/>
      <c r="E35" s="406"/>
      <c r="F35" s="406"/>
      <c r="G35" s="406"/>
      <c r="H35" s="407"/>
    </row>
    <row r="36" spans="1:10" x14ac:dyDescent="0.25">
      <c r="A36" s="73"/>
      <c r="C36" s="77"/>
      <c r="D36" s="77"/>
      <c r="E36" s="77"/>
      <c r="F36" s="77"/>
      <c r="G36" s="77"/>
      <c r="H36" s="78"/>
    </row>
    <row r="37" spans="1:10" ht="15" customHeight="1" x14ac:dyDescent="0.25">
      <c r="A37" s="105"/>
      <c r="B37" s="77"/>
      <c r="C37" s="77"/>
      <c r="D37" s="77"/>
      <c r="E37" s="433" t="s">
        <v>290</v>
      </c>
      <c r="F37" s="433"/>
      <c r="G37" s="433"/>
      <c r="H37" s="434"/>
    </row>
    <row r="38" spans="1:10" x14ac:dyDescent="0.25">
      <c r="A38" s="105"/>
      <c r="E38" s="79" t="s">
        <v>158</v>
      </c>
      <c r="F38" s="79" t="s">
        <v>158</v>
      </c>
      <c r="G38" s="79" t="s">
        <v>158</v>
      </c>
      <c r="H38" s="80" t="s">
        <v>158</v>
      </c>
    </row>
    <row r="39" spans="1:10" x14ac:dyDescent="0.25">
      <c r="A39" s="105"/>
      <c r="B39" s="79"/>
      <c r="C39" s="79"/>
      <c r="D39" s="79" t="s">
        <v>165</v>
      </c>
      <c r="E39" s="79" t="s">
        <v>161</v>
      </c>
      <c r="F39" s="79" t="s">
        <v>161</v>
      </c>
      <c r="G39" s="79" t="s">
        <v>161</v>
      </c>
      <c r="H39" s="80" t="s">
        <v>161</v>
      </c>
    </row>
    <row r="40" spans="1:10" x14ac:dyDescent="0.25">
      <c r="A40" s="105"/>
      <c r="B40" s="81" t="s">
        <v>192</v>
      </c>
      <c r="C40" s="82"/>
      <c r="D40" s="82" t="s">
        <v>158</v>
      </c>
      <c r="E40" s="82" t="s">
        <v>350</v>
      </c>
      <c r="F40" s="82" t="s">
        <v>148</v>
      </c>
      <c r="G40" s="82" t="s">
        <v>285</v>
      </c>
      <c r="H40" s="134" t="s">
        <v>286</v>
      </c>
    </row>
    <row r="41" spans="1:10" x14ac:dyDescent="0.25">
      <c r="A41" s="136" t="s">
        <v>461</v>
      </c>
      <c r="B41" s="137"/>
      <c r="C41" s="79"/>
      <c r="D41" s="79"/>
      <c r="E41" s="79"/>
      <c r="F41" s="79"/>
      <c r="G41" s="79"/>
      <c r="H41" s="80"/>
    </row>
    <row r="42" spans="1:10" ht="21.95" customHeight="1" x14ac:dyDescent="0.25">
      <c r="A42" s="105"/>
      <c r="B42" s="87" t="s">
        <v>287</v>
      </c>
      <c r="C42" s="79"/>
      <c r="D42" s="79"/>
      <c r="E42" s="79"/>
      <c r="F42" s="79"/>
      <c r="G42" s="79"/>
      <c r="H42" s="80"/>
      <c r="J42" s="135"/>
    </row>
    <row r="43" spans="1:10" ht="15" customHeight="1" x14ac:dyDescent="0.25">
      <c r="A43" s="105"/>
      <c r="B43" s="402"/>
      <c r="C43" s="402"/>
      <c r="D43" s="259"/>
      <c r="E43" s="260"/>
      <c r="F43" s="260"/>
      <c r="G43" s="261"/>
      <c r="H43" s="262"/>
      <c r="J43" s="138"/>
    </row>
    <row r="44" spans="1:10" ht="15" customHeight="1" x14ac:dyDescent="0.25">
      <c r="A44" s="105"/>
      <c r="B44" s="424"/>
      <c r="C44" s="425"/>
      <c r="D44" s="259"/>
      <c r="E44" s="260"/>
      <c r="F44" s="260"/>
      <c r="G44" s="261"/>
      <c r="H44" s="262"/>
      <c r="J44" s="138"/>
    </row>
    <row r="45" spans="1:10" ht="15" customHeight="1" x14ac:dyDescent="0.25">
      <c r="A45" s="105"/>
      <c r="B45" s="424"/>
      <c r="C45" s="425"/>
      <c r="D45" s="259"/>
      <c r="E45" s="260"/>
      <c r="F45" s="260"/>
      <c r="G45" s="261"/>
      <c r="H45" s="262"/>
      <c r="J45" s="138"/>
    </row>
    <row r="46" spans="1:10" ht="15" customHeight="1" x14ac:dyDescent="0.25">
      <c r="A46" s="105"/>
      <c r="B46" s="424"/>
      <c r="C46" s="425"/>
      <c r="D46" s="259"/>
      <c r="E46" s="260"/>
      <c r="F46" s="260"/>
      <c r="G46" s="261"/>
      <c r="H46" s="262"/>
      <c r="J46" s="138"/>
    </row>
    <row r="47" spans="1:10" ht="15" customHeight="1" x14ac:dyDescent="0.25">
      <c r="A47" s="105"/>
      <c r="B47" s="403" t="s">
        <v>153</v>
      </c>
      <c r="C47" s="405"/>
      <c r="D47" s="259"/>
      <c r="E47" s="260"/>
      <c r="F47" s="260"/>
      <c r="G47" s="261"/>
      <c r="H47" s="262"/>
      <c r="J47" s="138"/>
    </row>
    <row r="48" spans="1:10" x14ac:dyDescent="0.25">
      <c r="A48" s="105"/>
      <c r="B48" s="402"/>
      <c r="C48" s="402"/>
      <c r="D48" s="260"/>
      <c r="E48" s="260"/>
      <c r="F48" s="260"/>
      <c r="G48" s="263"/>
      <c r="H48" s="264"/>
    </row>
    <row r="49" spans="1:8" ht="21.95" customHeight="1" x14ac:dyDescent="0.25">
      <c r="A49" s="105"/>
      <c r="B49" s="87" t="s">
        <v>288</v>
      </c>
      <c r="C49" s="112"/>
      <c r="D49" s="139"/>
      <c r="E49" s="139"/>
      <c r="F49" s="139"/>
      <c r="G49" s="140"/>
      <c r="H49" s="141"/>
    </row>
    <row r="50" spans="1:8" x14ac:dyDescent="0.25">
      <c r="A50" s="105"/>
      <c r="B50" s="402"/>
      <c r="C50" s="402"/>
      <c r="D50" s="260"/>
      <c r="E50" s="260"/>
      <c r="F50" s="260"/>
      <c r="G50" s="263"/>
      <c r="H50" s="264"/>
    </row>
    <row r="51" spans="1:8" x14ac:dyDescent="0.25">
      <c r="A51" s="105"/>
      <c r="B51" s="424"/>
      <c r="C51" s="425"/>
      <c r="D51" s="260"/>
      <c r="E51" s="260"/>
      <c r="F51" s="260"/>
      <c r="G51" s="263"/>
      <c r="H51" s="264"/>
    </row>
    <row r="52" spans="1:8" x14ac:dyDescent="0.25">
      <c r="A52" s="105"/>
      <c r="B52" s="424"/>
      <c r="C52" s="425"/>
      <c r="D52" s="260"/>
      <c r="E52" s="260"/>
      <c r="F52" s="260"/>
      <c r="G52" s="263"/>
      <c r="H52" s="264"/>
    </row>
    <row r="53" spans="1:8" x14ac:dyDescent="0.25">
      <c r="A53" s="105"/>
      <c r="B53" s="424"/>
      <c r="C53" s="425"/>
      <c r="D53" s="260"/>
      <c r="E53" s="260"/>
      <c r="F53" s="260"/>
      <c r="G53" s="263"/>
      <c r="H53" s="264"/>
    </row>
    <row r="54" spans="1:8" x14ac:dyDescent="0.25">
      <c r="A54" s="105"/>
      <c r="B54" s="403" t="s">
        <v>153</v>
      </c>
      <c r="C54" s="405"/>
      <c r="D54" s="260"/>
      <c r="E54" s="260"/>
      <c r="F54" s="260"/>
      <c r="G54" s="263"/>
      <c r="H54" s="264"/>
    </row>
    <row r="55" spans="1:8" x14ac:dyDescent="0.25">
      <c r="A55" s="105"/>
      <c r="B55" s="402"/>
      <c r="C55" s="402"/>
      <c r="D55" s="260"/>
      <c r="E55" s="260"/>
      <c r="F55" s="260"/>
      <c r="G55" s="263"/>
      <c r="H55" s="264"/>
    </row>
    <row r="56" spans="1:8" x14ac:dyDescent="0.25">
      <c r="A56" s="105"/>
      <c r="B56" s="142"/>
      <c r="C56" s="119"/>
      <c r="D56" s="143">
        <f>SUM(D43:D55)</f>
        <v>0</v>
      </c>
      <c r="E56" s="144">
        <f>SUM(E43:E55)</f>
        <v>0</v>
      </c>
      <c r="F56" s="144">
        <f>SUM(F43:F55)</f>
        <v>0</v>
      </c>
      <c r="G56" s="143">
        <f>SUM(G43:G55)</f>
        <v>0</v>
      </c>
      <c r="H56" s="145">
        <f>SUM(H43:H55)</f>
        <v>0</v>
      </c>
    </row>
    <row r="57" spans="1:8" x14ac:dyDescent="0.25">
      <c r="A57" s="73" t="s">
        <v>131</v>
      </c>
      <c r="B57" s="49" t="s">
        <v>297</v>
      </c>
      <c r="C57" s="119"/>
      <c r="D57" s="146"/>
      <c r="E57" s="146"/>
      <c r="F57" s="146"/>
      <c r="G57" s="140"/>
      <c r="H57" s="141"/>
    </row>
    <row r="58" spans="1:8" x14ac:dyDescent="0.25">
      <c r="A58" s="105"/>
      <c r="C58" s="43" t="s">
        <v>283</v>
      </c>
      <c r="D58" s="143">
        <f>D56</f>
        <v>0</v>
      </c>
      <c r="E58" s="144">
        <f t="shared" ref="E58:H58" si="0">E56</f>
        <v>0</v>
      </c>
      <c r="F58" s="144">
        <f t="shared" si="0"/>
        <v>0</v>
      </c>
      <c r="G58" s="143">
        <f t="shared" si="0"/>
        <v>0</v>
      </c>
      <c r="H58" s="149">
        <f t="shared" si="0"/>
        <v>0</v>
      </c>
    </row>
    <row r="59" spans="1:8" x14ac:dyDescent="0.25">
      <c r="A59" s="105"/>
      <c r="C59" s="43" t="s">
        <v>284</v>
      </c>
      <c r="E59" s="298" t="e">
        <f>E58/D58</f>
        <v>#DIV/0!</v>
      </c>
      <c r="F59" s="298" t="e">
        <f>F58/D58</f>
        <v>#DIV/0!</v>
      </c>
      <c r="G59" s="298" t="e">
        <f>G58/D58</f>
        <v>#DIV/0!</v>
      </c>
      <c r="H59" s="299" t="e">
        <f>H58/D58</f>
        <v>#DIV/0!</v>
      </c>
    </row>
    <row r="60" spans="1:8" x14ac:dyDescent="0.25">
      <c r="A60" s="105"/>
      <c r="C60" s="43" t="s">
        <v>298</v>
      </c>
      <c r="E60" s="91" t="e">
        <f>IF(E59&gt;=(2/3),"Yes","No")</f>
        <v>#DIV/0!</v>
      </c>
      <c r="F60" s="91" t="e">
        <f>IF(F59&gt;=(2/3),"Yes","No")</f>
        <v>#DIV/0!</v>
      </c>
      <c r="G60" s="91" t="e">
        <f>IF(G59&gt;=(2/3),"Yes","No")</f>
        <v>#DIV/0!</v>
      </c>
      <c r="H60" s="150" t="e">
        <f>IF(H59&gt;=(2/3),"Yes","No")</f>
        <v>#DIV/0!</v>
      </c>
    </row>
    <row r="61" spans="1:8" x14ac:dyDescent="0.25">
      <c r="A61" s="105"/>
      <c r="B61" s="83"/>
      <c r="C61" s="83"/>
      <c r="D61" s="83"/>
      <c r="E61" s="151" t="e">
        <f>IF(E60="No", "Note A", "Note B")</f>
        <v>#DIV/0!</v>
      </c>
      <c r="F61" s="151" t="e">
        <f>IF(F60="No", "Note A", "Note B")</f>
        <v>#DIV/0!</v>
      </c>
      <c r="G61" s="151" t="e">
        <f>IF(G60="No", "Note A", "Note B")</f>
        <v>#DIV/0!</v>
      </c>
      <c r="H61" s="152" t="e">
        <f>IF(H60="No", "Note A", "Note B")</f>
        <v>#DIV/0!</v>
      </c>
    </row>
    <row r="62" spans="1:8" x14ac:dyDescent="0.25">
      <c r="A62" s="136" t="s">
        <v>462</v>
      </c>
      <c r="B62" s="137"/>
      <c r="C62" s="79"/>
      <c r="D62" s="79"/>
      <c r="E62" s="79"/>
      <c r="F62" s="79"/>
      <c r="G62" s="79"/>
      <c r="H62" s="80"/>
    </row>
    <row r="63" spans="1:8" ht="19.5" customHeight="1" x14ac:dyDescent="0.25">
      <c r="A63" s="105"/>
      <c r="B63" s="87" t="s">
        <v>287</v>
      </c>
      <c r="C63" s="79"/>
      <c r="D63" s="79"/>
      <c r="E63" s="79"/>
      <c r="F63" s="79"/>
      <c r="G63" s="79"/>
      <c r="H63" s="80"/>
    </row>
    <row r="64" spans="1:8" x14ac:dyDescent="0.25">
      <c r="A64" s="105"/>
      <c r="B64" s="402"/>
      <c r="C64" s="402"/>
      <c r="D64" s="259"/>
      <c r="E64" s="260"/>
      <c r="F64" s="260"/>
      <c r="G64" s="261"/>
      <c r="H64" s="262"/>
    </row>
    <row r="65" spans="1:8" x14ac:dyDescent="0.25">
      <c r="A65" s="105"/>
      <c r="B65" s="424"/>
      <c r="C65" s="425"/>
      <c r="D65" s="259"/>
      <c r="E65" s="260"/>
      <c r="F65" s="260"/>
      <c r="G65" s="261"/>
      <c r="H65" s="262"/>
    </row>
    <row r="66" spans="1:8" x14ac:dyDescent="0.25">
      <c r="A66" s="105"/>
      <c r="B66" s="424"/>
      <c r="C66" s="425"/>
      <c r="D66" s="259"/>
      <c r="E66" s="260"/>
      <c r="F66" s="260"/>
      <c r="G66" s="261"/>
      <c r="H66" s="262"/>
    </row>
    <row r="67" spans="1:8" x14ac:dyDescent="0.25">
      <c r="A67" s="105"/>
      <c r="B67" s="424"/>
      <c r="C67" s="425"/>
      <c r="D67" s="259"/>
      <c r="E67" s="260"/>
      <c r="F67" s="260"/>
      <c r="G67" s="261"/>
      <c r="H67" s="262"/>
    </row>
    <row r="68" spans="1:8" x14ac:dyDescent="0.25">
      <c r="A68" s="105"/>
      <c r="B68" s="403" t="s">
        <v>153</v>
      </c>
      <c r="C68" s="405"/>
      <c r="D68" s="259"/>
      <c r="E68" s="260"/>
      <c r="F68" s="260"/>
      <c r="G68" s="261"/>
      <c r="H68" s="262"/>
    </row>
    <row r="69" spans="1:8" x14ac:dyDescent="0.25">
      <c r="A69" s="105"/>
      <c r="B69" s="402"/>
      <c r="C69" s="402"/>
      <c r="D69" s="260"/>
      <c r="E69" s="260"/>
      <c r="F69" s="260"/>
      <c r="G69" s="263"/>
      <c r="H69" s="264"/>
    </row>
    <row r="70" spans="1:8" ht="19.5" customHeight="1" x14ac:dyDescent="0.25">
      <c r="A70" s="105"/>
      <c r="B70" s="87" t="s">
        <v>288</v>
      </c>
      <c r="C70" s="112"/>
      <c r="D70" s="139"/>
      <c r="E70" s="139"/>
      <c r="F70" s="139"/>
      <c r="G70" s="140"/>
      <c r="H70" s="141"/>
    </row>
    <row r="71" spans="1:8" x14ac:dyDescent="0.25">
      <c r="A71" s="105"/>
      <c r="B71" s="402"/>
      <c r="C71" s="402"/>
      <c r="D71" s="260"/>
      <c r="E71" s="260"/>
      <c r="F71" s="260"/>
      <c r="G71" s="263"/>
      <c r="H71" s="264"/>
    </row>
    <row r="72" spans="1:8" x14ac:dyDescent="0.25">
      <c r="A72" s="105"/>
      <c r="B72" s="424"/>
      <c r="C72" s="425"/>
      <c r="D72" s="260"/>
      <c r="E72" s="260"/>
      <c r="F72" s="260"/>
      <c r="G72" s="263"/>
      <c r="H72" s="264"/>
    </row>
    <row r="73" spans="1:8" x14ac:dyDescent="0.25">
      <c r="A73" s="105"/>
      <c r="B73" s="424"/>
      <c r="C73" s="425"/>
      <c r="D73" s="260"/>
      <c r="E73" s="260"/>
      <c r="F73" s="260"/>
      <c r="G73" s="263"/>
      <c r="H73" s="264"/>
    </row>
    <row r="74" spans="1:8" x14ac:dyDescent="0.25">
      <c r="A74" s="105"/>
      <c r="B74" s="424"/>
      <c r="C74" s="425"/>
      <c r="D74" s="260"/>
      <c r="E74" s="260"/>
      <c r="F74" s="260"/>
      <c r="G74" s="263"/>
      <c r="H74" s="264"/>
    </row>
    <row r="75" spans="1:8" x14ac:dyDescent="0.25">
      <c r="A75" s="105"/>
      <c r="B75" s="403" t="s">
        <v>153</v>
      </c>
      <c r="C75" s="405"/>
      <c r="D75" s="260"/>
      <c r="E75" s="260"/>
      <c r="F75" s="260"/>
      <c r="G75" s="263"/>
      <c r="H75" s="264"/>
    </row>
    <row r="76" spans="1:8" x14ac:dyDescent="0.25">
      <c r="A76" s="105"/>
      <c r="B76" s="402"/>
      <c r="C76" s="402"/>
      <c r="D76" s="260"/>
      <c r="E76" s="260"/>
      <c r="F76" s="260"/>
      <c r="G76" s="263"/>
      <c r="H76" s="264"/>
    </row>
    <row r="77" spans="1:8" x14ac:dyDescent="0.25">
      <c r="A77" s="105"/>
      <c r="B77" s="142"/>
      <c r="C77" s="119"/>
      <c r="D77" s="143">
        <f>SUM(D64:D76)</f>
        <v>0</v>
      </c>
      <c r="E77" s="144">
        <f>SUM(E64:E76)</f>
        <v>0</v>
      </c>
      <c r="F77" s="144">
        <f>SUM(F64:F76)</f>
        <v>0</v>
      </c>
      <c r="G77" s="143">
        <f>SUM(G64:G76)</f>
        <v>0</v>
      </c>
      <c r="H77" s="145">
        <f>SUM(H64:H76)</f>
        <v>0</v>
      </c>
    </row>
    <row r="78" spans="1:8" x14ac:dyDescent="0.25">
      <c r="A78" s="73" t="s">
        <v>131</v>
      </c>
      <c r="B78" s="49" t="s">
        <v>297</v>
      </c>
      <c r="C78" s="119"/>
      <c r="D78" s="146"/>
      <c r="E78" s="146"/>
      <c r="F78" s="146"/>
      <c r="G78" s="140"/>
      <c r="H78" s="141"/>
    </row>
    <row r="79" spans="1:8" x14ac:dyDescent="0.25">
      <c r="A79" s="105"/>
      <c r="C79" s="43" t="s">
        <v>283</v>
      </c>
      <c r="D79" s="143">
        <f>D77</f>
        <v>0</v>
      </c>
      <c r="E79" s="144">
        <f t="shared" ref="E79:H79" si="1">E77</f>
        <v>0</v>
      </c>
      <c r="F79" s="144">
        <f t="shared" si="1"/>
        <v>0</v>
      </c>
      <c r="G79" s="143">
        <f t="shared" si="1"/>
        <v>0</v>
      </c>
      <c r="H79" s="149">
        <f t="shared" si="1"/>
        <v>0</v>
      </c>
    </row>
    <row r="80" spans="1:8" x14ac:dyDescent="0.25">
      <c r="A80" s="105"/>
      <c r="C80" s="43" t="s">
        <v>284</v>
      </c>
      <c r="E80" s="298" t="e">
        <f>E79/D79</f>
        <v>#DIV/0!</v>
      </c>
      <c r="F80" s="298" t="e">
        <f>F79/D79</f>
        <v>#DIV/0!</v>
      </c>
      <c r="G80" s="298" t="e">
        <f>G79/D79</f>
        <v>#DIV/0!</v>
      </c>
      <c r="H80" s="299" t="e">
        <f>H79/D79</f>
        <v>#DIV/0!</v>
      </c>
    </row>
    <row r="81" spans="1:8" x14ac:dyDescent="0.25">
      <c r="A81" s="105"/>
      <c r="C81" s="43" t="s">
        <v>298</v>
      </c>
      <c r="E81" s="91" t="e">
        <f>IF(E80&gt;=(2/3),"Yes","No")</f>
        <v>#DIV/0!</v>
      </c>
      <c r="F81" s="91" t="e">
        <f>IF(F80&gt;=(2/3),"Yes","No")</f>
        <v>#DIV/0!</v>
      </c>
      <c r="G81" s="91" t="e">
        <f>IF(G80&gt;=(2/3),"Yes","No")</f>
        <v>#DIV/0!</v>
      </c>
      <c r="H81" s="150" t="e">
        <f>IF(H80&gt;=(2/3),"Yes","No")</f>
        <v>#DIV/0!</v>
      </c>
    </row>
    <row r="82" spans="1:8" x14ac:dyDescent="0.25">
      <c r="A82" s="105"/>
      <c r="B82" s="83"/>
      <c r="C82" s="83"/>
      <c r="D82" s="83"/>
      <c r="E82" s="151" t="e">
        <f>IF(E81="No", "Note A", "Note B")</f>
        <v>#DIV/0!</v>
      </c>
      <c r="F82" s="151" t="e">
        <f>IF(F81="No", "Note A", "Note B")</f>
        <v>#DIV/0!</v>
      </c>
      <c r="G82" s="151" t="e">
        <f>IF(G81="No", "Note A", "Note B")</f>
        <v>#DIV/0!</v>
      </c>
      <c r="H82" s="152" t="e">
        <f>IF(H81="No", "Note A", "Note B")</f>
        <v>#DIV/0!</v>
      </c>
    </row>
    <row r="83" spans="1:8" x14ac:dyDescent="0.25">
      <c r="A83" s="136" t="s">
        <v>463</v>
      </c>
      <c r="B83" s="137"/>
      <c r="C83" s="79"/>
      <c r="D83" s="79"/>
      <c r="E83" s="79"/>
      <c r="F83" s="79"/>
      <c r="G83" s="79"/>
      <c r="H83" s="80"/>
    </row>
    <row r="84" spans="1:8" ht="19.5" customHeight="1" x14ac:dyDescent="0.25">
      <c r="A84" s="105"/>
      <c r="B84" s="87" t="s">
        <v>287</v>
      </c>
      <c r="C84" s="79"/>
      <c r="D84" s="79"/>
      <c r="E84" s="79"/>
      <c r="F84" s="79"/>
      <c r="G84" s="79"/>
      <c r="H84" s="80"/>
    </row>
    <row r="85" spans="1:8" x14ac:dyDescent="0.25">
      <c r="A85" s="105"/>
      <c r="B85" s="402"/>
      <c r="C85" s="402"/>
      <c r="D85" s="259"/>
      <c r="E85" s="260"/>
      <c r="F85" s="260"/>
      <c r="G85" s="261"/>
      <c r="H85" s="262"/>
    </row>
    <row r="86" spans="1:8" x14ac:dyDescent="0.25">
      <c r="A86" s="105"/>
      <c r="B86" s="424"/>
      <c r="C86" s="425"/>
      <c r="D86" s="259"/>
      <c r="E86" s="260"/>
      <c r="F86" s="260"/>
      <c r="G86" s="261"/>
      <c r="H86" s="262"/>
    </row>
    <row r="87" spans="1:8" x14ac:dyDescent="0.25">
      <c r="A87" s="105"/>
      <c r="B87" s="424"/>
      <c r="C87" s="425"/>
      <c r="D87" s="259"/>
      <c r="E87" s="260"/>
      <c r="F87" s="260"/>
      <c r="G87" s="261"/>
      <c r="H87" s="262"/>
    </row>
    <row r="88" spans="1:8" x14ac:dyDescent="0.25">
      <c r="A88" s="105"/>
      <c r="B88" s="424"/>
      <c r="C88" s="425"/>
      <c r="D88" s="259"/>
      <c r="E88" s="260"/>
      <c r="F88" s="260"/>
      <c r="G88" s="261"/>
      <c r="H88" s="262"/>
    </row>
    <row r="89" spans="1:8" x14ac:dyDescent="0.25">
      <c r="A89" s="105"/>
      <c r="B89" s="403" t="s">
        <v>153</v>
      </c>
      <c r="C89" s="405"/>
      <c r="D89" s="259"/>
      <c r="E89" s="260"/>
      <c r="F89" s="260"/>
      <c r="G89" s="261"/>
      <c r="H89" s="262"/>
    </row>
    <row r="90" spans="1:8" x14ac:dyDescent="0.25">
      <c r="A90" s="105"/>
      <c r="B90" s="402"/>
      <c r="C90" s="402"/>
      <c r="D90" s="260"/>
      <c r="E90" s="260"/>
      <c r="F90" s="260"/>
      <c r="G90" s="263"/>
      <c r="H90" s="264"/>
    </row>
    <row r="91" spans="1:8" ht="19.5" customHeight="1" x14ac:dyDescent="0.25">
      <c r="A91" s="105"/>
      <c r="B91" s="87" t="s">
        <v>288</v>
      </c>
      <c r="C91" s="112"/>
      <c r="D91" s="139"/>
      <c r="E91" s="139"/>
      <c r="F91" s="139"/>
      <c r="G91" s="140"/>
      <c r="H91" s="141"/>
    </row>
    <row r="92" spans="1:8" x14ac:dyDescent="0.25">
      <c r="A92" s="105"/>
      <c r="B92" s="402"/>
      <c r="C92" s="402"/>
      <c r="D92" s="260"/>
      <c r="E92" s="260"/>
      <c r="F92" s="260"/>
      <c r="G92" s="263"/>
      <c r="H92" s="264"/>
    </row>
    <row r="93" spans="1:8" x14ac:dyDescent="0.25">
      <c r="A93" s="105"/>
      <c r="B93" s="424"/>
      <c r="C93" s="425"/>
      <c r="D93" s="260"/>
      <c r="E93" s="260"/>
      <c r="F93" s="260"/>
      <c r="G93" s="263"/>
      <c r="H93" s="264"/>
    </row>
    <row r="94" spans="1:8" x14ac:dyDescent="0.25">
      <c r="A94" s="105"/>
      <c r="B94" s="424"/>
      <c r="C94" s="425"/>
      <c r="D94" s="260"/>
      <c r="E94" s="260"/>
      <c r="F94" s="260"/>
      <c r="G94" s="263"/>
      <c r="H94" s="264"/>
    </row>
    <row r="95" spans="1:8" x14ac:dyDescent="0.25">
      <c r="A95" s="105"/>
      <c r="B95" s="424"/>
      <c r="C95" s="425"/>
      <c r="D95" s="260"/>
      <c r="E95" s="260"/>
      <c r="F95" s="260"/>
      <c r="G95" s="263"/>
      <c r="H95" s="264"/>
    </row>
    <row r="96" spans="1:8" x14ac:dyDescent="0.25">
      <c r="A96" s="105"/>
      <c r="B96" s="403" t="s">
        <v>153</v>
      </c>
      <c r="C96" s="405"/>
      <c r="D96" s="260"/>
      <c r="E96" s="260"/>
      <c r="F96" s="260"/>
      <c r="G96" s="263"/>
      <c r="H96" s="264"/>
    </row>
    <row r="97" spans="1:8" x14ac:dyDescent="0.25">
      <c r="A97" s="105"/>
      <c r="B97" s="402"/>
      <c r="C97" s="402"/>
      <c r="D97" s="260"/>
      <c r="E97" s="260"/>
      <c r="F97" s="260"/>
      <c r="G97" s="263"/>
      <c r="H97" s="264"/>
    </row>
    <row r="98" spans="1:8" x14ac:dyDescent="0.25">
      <c r="A98" s="105"/>
      <c r="B98" s="142"/>
      <c r="C98" s="119"/>
      <c r="D98" s="143">
        <f>SUM(D85:D97)</f>
        <v>0</v>
      </c>
      <c r="E98" s="144">
        <f>SUM(E85:E97)</f>
        <v>0</v>
      </c>
      <c r="F98" s="144">
        <f>SUM(F85:F97)</f>
        <v>0</v>
      </c>
      <c r="G98" s="143">
        <f>SUM(G85:G97)</f>
        <v>0</v>
      </c>
      <c r="H98" s="145">
        <f>SUM(H85:H97)</f>
        <v>0</v>
      </c>
    </row>
    <row r="99" spans="1:8" x14ac:dyDescent="0.25">
      <c r="A99" s="73" t="s">
        <v>131</v>
      </c>
      <c r="B99" s="49" t="s">
        <v>297</v>
      </c>
      <c r="C99" s="119"/>
      <c r="D99" s="146"/>
      <c r="E99" s="146"/>
      <c r="F99" s="146"/>
      <c r="G99" s="140"/>
      <c r="H99" s="141"/>
    </row>
    <row r="100" spans="1:8" x14ac:dyDescent="0.25">
      <c r="A100" s="105"/>
      <c r="C100" s="43" t="s">
        <v>283</v>
      </c>
      <c r="D100" s="143">
        <f>D98</f>
        <v>0</v>
      </c>
      <c r="E100" s="144">
        <f t="shared" ref="E100:H100" si="2">E98</f>
        <v>0</v>
      </c>
      <c r="F100" s="144">
        <f t="shared" si="2"/>
        <v>0</v>
      </c>
      <c r="G100" s="143">
        <f t="shared" si="2"/>
        <v>0</v>
      </c>
      <c r="H100" s="149">
        <f t="shared" si="2"/>
        <v>0</v>
      </c>
    </row>
    <row r="101" spans="1:8" x14ac:dyDescent="0.25">
      <c r="A101" s="105"/>
      <c r="C101" s="43" t="s">
        <v>284</v>
      </c>
      <c r="E101" s="298" t="e">
        <f>E100/D100</f>
        <v>#DIV/0!</v>
      </c>
      <c r="F101" s="298" t="e">
        <f>F100/D100</f>
        <v>#DIV/0!</v>
      </c>
      <c r="G101" s="298" t="e">
        <f>G100/D100</f>
        <v>#DIV/0!</v>
      </c>
      <c r="H101" s="299" t="e">
        <f>H100/D100</f>
        <v>#DIV/0!</v>
      </c>
    </row>
    <row r="102" spans="1:8" x14ac:dyDescent="0.25">
      <c r="A102" s="105"/>
      <c r="C102" s="43" t="s">
        <v>298</v>
      </c>
      <c r="E102" s="91" t="e">
        <f>IF(E101&gt;=(2/3),"Yes","No")</f>
        <v>#DIV/0!</v>
      </c>
      <c r="F102" s="91" t="e">
        <f>IF(F101&gt;=(2/3),"Yes","No")</f>
        <v>#DIV/0!</v>
      </c>
      <c r="G102" s="91" t="e">
        <f>IF(G101&gt;=(2/3),"Yes","No")</f>
        <v>#DIV/0!</v>
      </c>
      <c r="H102" s="150" t="e">
        <f>IF(H101&gt;=(2/3),"Yes","No")</f>
        <v>#DIV/0!</v>
      </c>
    </row>
    <row r="103" spans="1:8"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25">
      <c r="A104" s="136" t="s">
        <v>464</v>
      </c>
      <c r="B104" s="137"/>
      <c r="C104" s="79"/>
      <c r="D104" s="79"/>
      <c r="E104" s="79"/>
      <c r="F104" s="79"/>
      <c r="G104" s="79"/>
      <c r="H104" s="80"/>
    </row>
    <row r="105" spans="1:8" ht="19.5" customHeight="1" x14ac:dyDescent="0.25">
      <c r="A105" s="105"/>
      <c r="B105" s="87" t="s">
        <v>287</v>
      </c>
      <c r="C105" s="79"/>
      <c r="D105" s="79"/>
      <c r="E105" s="79"/>
      <c r="F105" s="79"/>
      <c r="G105" s="79"/>
      <c r="H105" s="80"/>
    </row>
    <row r="106" spans="1:8" x14ac:dyDescent="0.25">
      <c r="A106" s="105"/>
      <c r="B106" s="402"/>
      <c r="C106" s="402"/>
      <c r="D106" s="259"/>
      <c r="E106" s="260"/>
      <c r="F106" s="260"/>
      <c r="G106" s="261"/>
      <c r="H106" s="262"/>
    </row>
    <row r="107" spans="1:8" x14ac:dyDescent="0.25">
      <c r="A107" s="105"/>
      <c r="B107" s="424"/>
      <c r="C107" s="425"/>
      <c r="D107" s="259"/>
      <c r="E107" s="260"/>
      <c r="F107" s="260"/>
      <c r="G107" s="261"/>
      <c r="H107" s="262"/>
    </row>
    <row r="108" spans="1:8" x14ac:dyDescent="0.25">
      <c r="A108" s="105"/>
      <c r="B108" s="424"/>
      <c r="C108" s="425"/>
      <c r="D108" s="259"/>
      <c r="E108" s="260"/>
      <c r="F108" s="260"/>
      <c r="G108" s="261"/>
      <c r="H108" s="262"/>
    </row>
    <row r="109" spans="1:8" x14ac:dyDescent="0.25">
      <c r="A109" s="105"/>
      <c r="B109" s="424"/>
      <c r="C109" s="425"/>
      <c r="D109" s="259"/>
      <c r="E109" s="260"/>
      <c r="F109" s="260"/>
      <c r="G109" s="261"/>
      <c r="H109" s="262"/>
    </row>
    <row r="110" spans="1:8" x14ac:dyDescent="0.25">
      <c r="A110" s="105"/>
      <c r="B110" s="403" t="s">
        <v>153</v>
      </c>
      <c r="C110" s="405"/>
      <c r="D110" s="259"/>
      <c r="E110" s="260"/>
      <c r="F110" s="260"/>
      <c r="G110" s="261"/>
      <c r="H110" s="262"/>
    </row>
    <row r="111" spans="1:8" x14ac:dyDescent="0.25">
      <c r="A111" s="105"/>
      <c r="B111" s="402"/>
      <c r="C111" s="402"/>
      <c r="D111" s="260"/>
      <c r="E111" s="260"/>
      <c r="F111" s="260"/>
      <c r="G111" s="263"/>
      <c r="H111" s="264"/>
    </row>
    <row r="112" spans="1:8" ht="19.5" customHeight="1" x14ac:dyDescent="0.25">
      <c r="A112" s="105"/>
      <c r="B112" s="87" t="s">
        <v>288</v>
      </c>
      <c r="C112" s="112"/>
      <c r="D112" s="139"/>
      <c r="E112" s="139"/>
      <c r="F112" s="139"/>
      <c r="G112" s="140"/>
      <c r="H112" s="141"/>
    </row>
    <row r="113" spans="1:8" x14ac:dyDescent="0.25">
      <c r="A113" s="105"/>
      <c r="B113" s="402"/>
      <c r="C113" s="402"/>
      <c r="D113" s="260"/>
      <c r="E113" s="260"/>
      <c r="F113" s="260"/>
      <c r="G113" s="263"/>
      <c r="H113" s="264"/>
    </row>
    <row r="114" spans="1:8" x14ac:dyDescent="0.25">
      <c r="A114" s="105"/>
      <c r="B114" s="424"/>
      <c r="C114" s="425"/>
      <c r="D114" s="260"/>
      <c r="E114" s="260"/>
      <c r="F114" s="260"/>
      <c r="G114" s="263"/>
      <c r="H114" s="264"/>
    </row>
    <row r="115" spans="1:8" x14ac:dyDescent="0.25">
      <c r="A115" s="105"/>
      <c r="B115" s="424"/>
      <c r="C115" s="425"/>
      <c r="D115" s="260"/>
      <c r="E115" s="260"/>
      <c r="F115" s="260"/>
      <c r="G115" s="263"/>
      <c r="H115" s="264"/>
    </row>
    <row r="116" spans="1:8" x14ac:dyDescent="0.25">
      <c r="A116" s="105"/>
      <c r="B116" s="424"/>
      <c r="C116" s="425"/>
      <c r="D116" s="260"/>
      <c r="E116" s="260"/>
      <c r="F116" s="260"/>
      <c r="G116" s="263"/>
      <c r="H116" s="264"/>
    </row>
    <row r="117" spans="1:8" x14ac:dyDescent="0.25">
      <c r="A117" s="105"/>
      <c r="B117" s="403" t="s">
        <v>153</v>
      </c>
      <c r="C117" s="405"/>
      <c r="D117" s="260"/>
      <c r="E117" s="260"/>
      <c r="F117" s="260"/>
      <c r="G117" s="263"/>
      <c r="H117" s="264"/>
    </row>
    <row r="118" spans="1:8" x14ac:dyDescent="0.25">
      <c r="A118" s="105"/>
      <c r="B118" s="402"/>
      <c r="C118" s="402"/>
      <c r="D118" s="260"/>
      <c r="E118" s="260"/>
      <c r="F118" s="260"/>
      <c r="G118" s="263"/>
      <c r="H118" s="264"/>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131</v>
      </c>
      <c r="B120" s="49" t="s">
        <v>297</v>
      </c>
      <c r="C120" s="119"/>
      <c r="D120" s="146"/>
      <c r="E120" s="146"/>
      <c r="F120" s="146"/>
      <c r="G120" s="140"/>
      <c r="H120" s="141"/>
    </row>
    <row r="121" spans="1:8" x14ac:dyDescent="0.25">
      <c r="A121" s="105"/>
      <c r="C121" s="43" t="s">
        <v>283</v>
      </c>
      <c r="D121" s="143">
        <f>D119</f>
        <v>0</v>
      </c>
      <c r="E121" s="144">
        <f t="shared" ref="E121:H121" si="3">E119</f>
        <v>0</v>
      </c>
      <c r="F121" s="144">
        <f t="shared" si="3"/>
        <v>0</v>
      </c>
      <c r="G121" s="143">
        <f t="shared" si="3"/>
        <v>0</v>
      </c>
      <c r="H121" s="149">
        <f t="shared" si="3"/>
        <v>0</v>
      </c>
    </row>
    <row r="122" spans="1:8" x14ac:dyDescent="0.25">
      <c r="A122" s="105"/>
      <c r="C122" s="43" t="s">
        <v>284</v>
      </c>
      <c r="E122" s="298" t="e">
        <f>E121/D121</f>
        <v>#DIV/0!</v>
      </c>
      <c r="F122" s="298" t="e">
        <f>F121/D121</f>
        <v>#DIV/0!</v>
      </c>
      <c r="G122" s="298" t="e">
        <f>G121/D121</f>
        <v>#DIV/0!</v>
      </c>
      <c r="H122" s="299" t="e">
        <f>H121/D121</f>
        <v>#DIV/0!</v>
      </c>
    </row>
    <row r="123" spans="1:8" x14ac:dyDescent="0.25">
      <c r="A123" s="105"/>
      <c r="C123" s="43" t="s">
        <v>298</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E125" s="153"/>
      <c r="F125" s="153"/>
      <c r="G125" s="153"/>
      <c r="H125" s="183"/>
    </row>
    <row r="126" spans="1:8" ht="15" customHeight="1" x14ac:dyDescent="0.25">
      <c r="A126" s="105"/>
      <c r="B126" s="154" t="s">
        <v>291</v>
      </c>
      <c r="C126" s="142" t="s">
        <v>317</v>
      </c>
      <c r="D126" s="142"/>
      <c r="E126" s="142"/>
      <c r="F126" s="142"/>
      <c r="G126" s="142"/>
      <c r="H126" s="155"/>
    </row>
    <row r="127" spans="1:8" ht="15" customHeight="1" x14ac:dyDescent="0.25">
      <c r="A127" s="105"/>
      <c r="B127" s="154" t="s">
        <v>292</v>
      </c>
      <c r="C127" s="437" t="s">
        <v>351</v>
      </c>
      <c r="D127" s="437"/>
      <c r="E127" s="437"/>
      <c r="F127" s="437"/>
      <c r="G127" s="437"/>
      <c r="H127" s="438"/>
    </row>
    <row r="128" spans="1:8" x14ac:dyDescent="0.25">
      <c r="A128" s="105"/>
      <c r="B128" s="156"/>
      <c r="C128" s="437"/>
      <c r="D128" s="437"/>
      <c r="E128" s="437"/>
      <c r="F128" s="437"/>
      <c r="G128" s="437"/>
      <c r="H128" s="438"/>
    </row>
    <row r="129" spans="1:8" x14ac:dyDescent="0.25">
      <c r="A129" s="105"/>
      <c r="E129" s="91"/>
      <c r="F129" s="91"/>
      <c r="G129" s="91"/>
      <c r="H129" s="150"/>
    </row>
    <row r="130" spans="1:8" x14ac:dyDescent="0.25">
      <c r="A130" s="73" t="s">
        <v>132</v>
      </c>
      <c r="B130" s="49" t="s">
        <v>293</v>
      </c>
      <c r="E130" s="91"/>
      <c r="F130" s="91"/>
      <c r="G130" s="91"/>
      <c r="H130" s="150"/>
    </row>
    <row r="131" spans="1:8" x14ac:dyDescent="0.25">
      <c r="A131" s="105"/>
      <c r="B131" s="426" t="s">
        <v>301</v>
      </c>
      <c r="C131" s="426"/>
      <c r="D131" s="426"/>
      <c r="E131" s="426"/>
      <c r="F131" s="426"/>
      <c r="G131" s="426"/>
      <c r="H131" s="427"/>
    </row>
    <row r="132" spans="1:8" x14ac:dyDescent="0.25">
      <c r="A132" s="73"/>
      <c r="B132" s="426"/>
      <c r="C132" s="426"/>
      <c r="D132" s="426"/>
      <c r="E132" s="426"/>
      <c r="F132" s="426"/>
      <c r="G132" s="426"/>
      <c r="H132" s="427"/>
    </row>
    <row r="133" spans="1:8" x14ac:dyDescent="0.25">
      <c r="A133" s="73"/>
      <c r="B133" s="426"/>
      <c r="C133" s="426"/>
      <c r="D133" s="426"/>
      <c r="E133" s="426"/>
      <c r="F133" s="426"/>
      <c r="G133" s="426"/>
      <c r="H133" s="427"/>
    </row>
    <row r="134" spans="1:8" x14ac:dyDescent="0.25">
      <c r="A134" s="73"/>
      <c r="E134" s="91"/>
      <c r="F134" s="91"/>
      <c r="G134" s="91"/>
      <c r="H134" s="150"/>
    </row>
    <row r="135" spans="1:8" x14ac:dyDescent="0.25">
      <c r="A135" s="73"/>
      <c r="B135" s="426" t="s">
        <v>334</v>
      </c>
      <c r="C135" s="426"/>
      <c r="D135" s="426"/>
      <c r="E135" s="426"/>
      <c r="F135" s="426"/>
      <c r="G135" s="426"/>
      <c r="H135" s="427"/>
    </row>
    <row r="136" spans="1:8" x14ac:dyDescent="0.25">
      <c r="A136" s="73"/>
      <c r="B136" s="426"/>
      <c r="C136" s="426"/>
      <c r="D136" s="426"/>
      <c r="E136" s="426"/>
      <c r="F136" s="426"/>
      <c r="G136" s="426"/>
      <c r="H136" s="427"/>
    </row>
    <row r="137" spans="1:8" x14ac:dyDescent="0.25">
      <c r="A137" s="73"/>
      <c r="B137" s="426"/>
      <c r="C137" s="426"/>
      <c r="D137" s="426"/>
      <c r="E137" s="426"/>
      <c r="F137" s="426"/>
      <c r="G137" s="426"/>
      <c r="H137" s="427"/>
    </row>
    <row r="138" spans="1:8" x14ac:dyDescent="0.25">
      <c r="A138" s="73"/>
      <c r="B138" s="426"/>
      <c r="C138" s="426"/>
      <c r="D138" s="426"/>
      <c r="E138" s="426"/>
      <c r="F138" s="426"/>
      <c r="G138" s="426"/>
      <c r="H138" s="427"/>
    </row>
    <row r="139" spans="1:8" x14ac:dyDescent="0.25">
      <c r="A139" s="73"/>
      <c r="B139" s="426"/>
      <c r="C139" s="426"/>
      <c r="D139" s="426"/>
      <c r="E139" s="426"/>
      <c r="F139" s="426"/>
      <c r="G139" s="426"/>
      <c r="H139" s="427"/>
    </row>
    <row r="140" spans="1:8" x14ac:dyDescent="0.25">
      <c r="A140" s="73"/>
      <c r="E140" s="91"/>
      <c r="F140" s="91"/>
      <c r="G140" s="91"/>
      <c r="H140" s="150"/>
    </row>
    <row r="141" spans="1:8" x14ac:dyDescent="0.25">
      <c r="A141" s="73"/>
      <c r="B141" s="49" t="s">
        <v>413</v>
      </c>
      <c r="D141" s="452"/>
      <c r="E141" s="452"/>
      <c r="F141" s="452"/>
      <c r="G141" s="452"/>
      <c r="H141" s="453"/>
    </row>
    <row r="142" spans="1:8" x14ac:dyDescent="0.25">
      <c r="A142" s="73"/>
      <c r="D142" s="184"/>
      <c r="E142" s="157"/>
      <c r="F142" s="157"/>
      <c r="G142" s="157"/>
      <c r="H142" s="158"/>
    </row>
    <row r="143" spans="1:8" x14ac:dyDescent="0.25">
      <c r="A143" s="73"/>
      <c r="D143" s="77" t="s">
        <v>302</v>
      </c>
      <c r="E143" s="157" t="s">
        <v>295</v>
      </c>
      <c r="F143" s="157" t="s">
        <v>300</v>
      </c>
      <c r="G143" s="157"/>
      <c r="H143" s="158"/>
    </row>
    <row r="144" spans="1:8" x14ac:dyDescent="0.25">
      <c r="A144" s="73"/>
      <c r="B144" s="159" t="s">
        <v>294</v>
      </c>
      <c r="C144" s="83"/>
      <c r="D144" s="160" t="s">
        <v>303</v>
      </c>
      <c r="E144" s="161" t="s">
        <v>296</v>
      </c>
      <c r="F144" s="161" t="s">
        <v>299</v>
      </c>
      <c r="G144" s="439" t="s">
        <v>304</v>
      </c>
      <c r="H144" s="440"/>
    </row>
    <row r="145" spans="1:8" x14ac:dyDescent="0.25">
      <c r="A145" s="73"/>
      <c r="B145" s="43" t="s">
        <v>490</v>
      </c>
      <c r="C145" s="43" t="s">
        <v>350</v>
      </c>
      <c r="E145" s="91"/>
      <c r="G145" s="91"/>
      <c r="H145" s="150"/>
    </row>
    <row r="146" spans="1:8" x14ac:dyDescent="0.25">
      <c r="A146" s="73"/>
      <c r="C146" s="162" t="e">
        <f>IF(E60="Yes", "Complete Analysis", "N/A - Do Not Complete")</f>
        <v>#DIV/0!</v>
      </c>
      <c r="D146" s="283"/>
      <c r="E146" s="260"/>
      <c r="F146" s="90" t="e">
        <f>E146/E152</f>
        <v>#DIV/0!</v>
      </c>
      <c r="G146" s="422"/>
      <c r="H146" s="423"/>
    </row>
    <row r="147" spans="1:8" x14ac:dyDescent="0.25">
      <c r="A147" s="73"/>
      <c r="D147" s="283"/>
      <c r="E147" s="260"/>
      <c r="F147" s="90" t="e">
        <f>E147/E152</f>
        <v>#DIV/0!</v>
      </c>
      <c r="G147" s="422"/>
      <c r="H147" s="423"/>
    </row>
    <row r="148" spans="1:8" x14ac:dyDescent="0.25">
      <c r="A148" s="73"/>
      <c r="D148" s="283"/>
      <c r="E148" s="260"/>
      <c r="F148" s="90" t="e">
        <f>E148/E152</f>
        <v>#DIV/0!</v>
      </c>
      <c r="G148" s="422"/>
      <c r="H148" s="423"/>
    </row>
    <row r="149" spans="1:8" x14ac:dyDescent="0.25">
      <c r="A149" s="73"/>
      <c r="D149" s="283"/>
      <c r="E149" s="260"/>
      <c r="F149" s="90" t="e">
        <f>E149/E152</f>
        <v>#DIV/0!</v>
      </c>
      <c r="G149" s="422"/>
      <c r="H149" s="423"/>
    </row>
    <row r="150" spans="1:8" x14ac:dyDescent="0.25">
      <c r="A150" s="73"/>
      <c r="D150" s="283"/>
      <c r="E150" s="260"/>
      <c r="F150" s="90" t="e">
        <f>E150/E152</f>
        <v>#DIV/0!</v>
      </c>
      <c r="G150" s="422"/>
      <c r="H150" s="423"/>
    </row>
    <row r="151" spans="1:8" x14ac:dyDescent="0.25">
      <c r="A151" s="73"/>
      <c r="D151" s="284"/>
      <c r="E151" s="266"/>
      <c r="F151" s="90" t="e">
        <f>E151/E152</f>
        <v>#DIV/0!</v>
      </c>
      <c r="G151" s="420"/>
      <c r="H151" s="421"/>
    </row>
    <row r="152" spans="1:8" x14ac:dyDescent="0.25">
      <c r="A152" s="73"/>
      <c r="C152" s="163"/>
      <c r="D152" s="163" t="s">
        <v>352</v>
      </c>
      <c r="E152" s="164">
        <f>SUM(E146:E151)</f>
        <v>0</v>
      </c>
      <c r="F152" s="91"/>
      <c r="G152" s="165" t="s">
        <v>305</v>
      </c>
      <c r="H152" s="287"/>
    </row>
    <row r="153" spans="1:8" x14ac:dyDescent="0.25">
      <c r="A153" s="73"/>
      <c r="E153" s="91"/>
      <c r="F153" s="91"/>
      <c r="G153" s="91"/>
      <c r="H153" s="150"/>
    </row>
    <row r="154" spans="1:8" x14ac:dyDescent="0.25">
      <c r="A154" s="73"/>
      <c r="B154" s="43" t="s">
        <v>490</v>
      </c>
      <c r="C154" s="43" t="s">
        <v>148</v>
      </c>
      <c r="E154" s="91"/>
      <c r="F154" s="91"/>
      <c r="G154" s="91"/>
      <c r="H154" s="150"/>
    </row>
    <row r="155" spans="1:8" x14ac:dyDescent="0.25">
      <c r="A155" s="73"/>
      <c r="C155" s="162" t="e">
        <f>IF(F60="Yes", "Complete Analysis", "N/A - Do Not Complete")</f>
        <v>#DIV/0!</v>
      </c>
      <c r="D155" s="283"/>
      <c r="E155" s="260"/>
      <c r="F155" s="90" t="e">
        <f>E155/E161</f>
        <v>#DIV/0!</v>
      </c>
      <c r="G155" s="422"/>
      <c r="H155" s="423"/>
    </row>
    <row r="156" spans="1:8" x14ac:dyDescent="0.25">
      <c r="A156" s="73"/>
      <c r="D156" s="283"/>
      <c r="E156" s="260"/>
      <c r="F156" s="90" t="e">
        <f>E156/E161</f>
        <v>#DIV/0!</v>
      </c>
      <c r="G156" s="422"/>
      <c r="H156" s="423"/>
    </row>
    <row r="157" spans="1:8" x14ac:dyDescent="0.25">
      <c r="A157" s="73"/>
      <c r="D157" s="283"/>
      <c r="E157" s="260"/>
      <c r="F157" s="90" t="e">
        <f>E157/E161</f>
        <v>#DIV/0!</v>
      </c>
      <c r="G157" s="422"/>
      <c r="H157" s="423"/>
    </row>
    <row r="158" spans="1:8" x14ac:dyDescent="0.25">
      <c r="A158" s="73"/>
      <c r="D158" s="283"/>
      <c r="E158" s="260"/>
      <c r="F158" s="90" t="e">
        <f>E158/E161</f>
        <v>#DIV/0!</v>
      </c>
      <c r="G158" s="422"/>
      <c r="H158" s="423"/>
    </row>
    <row r="159" spans="1:8" x14ac:dyDescent="0.25">
      <c r="A159" s="73"/>
      <c r="D159" s="283"/>
      <c r="E159" s="260"/>
      <c r="F159" s="90" t="e">
        <f>E159/E161</f>
        <v>#DIV/0!</v>
      </c>
      <c r="G159" s="422"/>
      <c r="H159" s="423"/>
    </row>
    <row r="160" spans="1:8" x14ac:dyDescent="0.25">
      <c r="A160" s="73"/>
      <c r="D160" s="284"/>
      <c r="E160" s="266"/>
      <c r="F160" s="90" t="e">
        <f>E160/E161</f>
        <v>#DIV/0!</v>
      </c>
      <c r="G160" s="420"/>
      <c r="H160" s="421"/>
    </row>
    <row r="161" spans="1:10" x14ac:dyDescent="0.25">
      <c r="A161" s="73"/>
      <c r="D161" s="163" t="s">
        <v>306</v>
      </c>
      <c r="E161" s="164">
        <f>SUM(E155:E160)</f>
        <v>0</v>
      </c>
      <c r="F161" s="91"/>
      <c r="G161" s="165" t="s">
        <v>305</v>
      </c>
      <c r="H161" s="288"/>
    </row>
    <row r="162" spans="1:10" x14ac:dyDescent="0.25">
      <c r="A162" s="73"/>
      <c r="D162" s="163"/>
      <c r="E162" s="139"/>
      <c r="F162" s="91"/>
      <c r="G162" s="165"/>
      <c r="H162" s="166"/>
    </row>
    <row r="163" spans="1:10" x14ac:dyDescent="0.25">
      <c r="A163" s="105"/>
      <c r="B163" s="43" t="s">
        <v>490</v>
      </c>
      <c r="C163" s="43" t="s">
        <v>491</v>
      </c>
      <c r="E163" s="91"/>
      <c r="F163" s="91"/>
      <c r="G163" s="91"/>
      <c r="H163" s="150"/>
      <c r="I163" s="178"/>
      <c r="J163" s="138"/>
    </row>
    <row r="164" spans="1:10" x14ac:dyDescent="0.25">
      <c r="A164" s="105"/>
      <c r="C164" s="162" t="e">
        <f>IF(G60="Yes", "Complete Analysis", "N/A - Do Not Complete")</f>
        <v>#DIV/0!</v>
      </c>
      <c r="D164" s="283"/>
      <c r="E164" s="259"/>
      <c r="F164" s="90" t="e">
        <f>E164/$E$169</f>
        <v>#DIV/0!</v>
      </c>
      <c r="G164" s="422"/>
      <c r="H164" s="423"/>
      <c r="J164" s="138"/>
    </row>
    <row r="165" spans="1:10" x14ac:dyDescent="0.25">
      <c r="A165" s="105"/>
      <c r="D165" s="283"/>
      <c r="E165" s="259"/>
      <c r="F165" s="90" t="e">
        <f>E165/$E$169</f>
        <v>#DIV/0!</v>
      </c>
      <c r="G165" s="422"/>
      <c r="H165" s="423"/>
      <c r="J165" s="138"/>
    </row>
    <row r="166" spans="1:10" x14ac:dyDescent="0.25">
      <c r="A166" s="105"/>
      <c r="D166" s="283"/>
      <c r="E166" s="259"/>
      <c r="F166" s="90" t="e">
        <f>E166/$E$169</f>
        <v>#DIV/0!</v>
      </c>
      <c r="G166" s="422"/>
      <c r="H166" s="423"/>
    </row>
    <row r="167" spans="1:10" x14ac:dyDescent="0.25">
      <c r="A167" s="105"/>
      <c r="D167" s="285"/>
      <c r="E167" s="259"/>
      <c r="F167" s="90" t="e">
        <f>E167/E169</f>
        <v>#DIV/0!</v>
      </c>
      <c r="G167" s="422"/>
      <c r="H167" s="423"/>
    </row>
    <row r="168" spans="1:10" x14ac:dyDescent="0.25">
      <c r="A168" s="105"/>
      <c r="D168" s="284"/>
      <c r="E168" s="267"/>
      <c r="F168" s="90" t="e">
        <f>E168/E169</f>
        <v>#DIV/0!</v>
      </c>
      <c r="G168" s="420"/>
      <c r="H168" s="421"/>
    </row>
    <row r="169" spans="1:10" x14ac:dyDescent="0.25">
      <c r="A169" s="105"/>
      <c r="D169" s="163" t="s">
        <v>307</v>
      </c>
      <c r="E169" s="167">
        <f>SUM(E164:E168)</f>
        <v>0</v>
      </c>
      <c r="F169" s="91"/>
      <c r="G169" s="165" t="s">
        <v>305</v>
      </c>
      <c r="H169" s="288"/>
    </row>
    <row r="170" spans="1:10" x14ac:dyDescent="0.25">
      <c r="A170" s="105"/>
      <c r="E170" s="91"/>
      <c r="F170" s="91"/>
      <c r="G170" s="91"/>
      <c r="H170" s="150"/>
    </row>
    <row r="171" spans="1:10" x14ac:dyDescent="0.25">
      <c r="A171" s="105"/>
      <c r="B171" s="43" t="s">
        <v>490</v>
      </c>
      <c r="C171" s="43" t="s">
        <v>511</v>
      </c>
      <c r="E171" s="91"/>
      <c r="F171" s="91"/>
      <c r="G171" s="91"/>
      <c r="H171" s="150"/>
      <c r="J171" s="138"/>
    </row>
    <row r="172" spans="1:10" x14ac:dyDescent="0.25">
      <c r="A172" s="105"/>
      <c r="C172" s="162" t="e">
        <f>IF(G82="Yes", "Complete Analysis", "N/A - Do Not Complete")</f>
        <v>#DIV/0!</v>
      </c>
      <c r="D172" s="283"/>
      <c r="E172" s="259"/>
      <c r="F172" s="90" t="e">
        <f>E172/$E$177</f>
        <v>#DIV/0!</v>
      </c>
      <c r="G172" s="422"/>
      <c r="H172" s="423"/>
      <c r="J172" s="138"/>
    </row>
    <row r="173" spans="1:10" x14ac:dyDescent="0.25">
      <c r="A173" s="105"/>
      <c r="D173" s="283"/>
      <c r="E173" s="259"/>
      <c r="F173" s="90" t="e">
        <f>E173/$E$177</f>
        <v>#DIV/0!</v>
      </c>
      <c r="G173" s="422"/>
      <c r="H173" s="423"/>
    </row>
    <row r="174" spans="1:10" x14ac:dyDescent="0.25">
      <c r="A174" s="105"/>
      <c r="D174" s="283"/>
      <c r="E174" s="259"/>
      <c r="F174" s="90" t="e">
        <f>E174/$E$177</f>
        <v>#DIV/0!</v>
      </c>
      <c r="G174" s="422"/>
      <c r="H174" s="423"/>
    </row>
    <row r="175" spans="1:10" x14ac:dyDescent="0.25">
      <c r="A175" s="105"/>
      <c r="D175" s="283"/>
      <c r="E175" s="259"/>
      <c r="F175" s="90" t="e">
        <f>E175/$E$177</f>
        <v>#DIV/0!</v>
      </c>
      <c r="G175" s="422"/>
      <c r="H175" s="423"/>
    </row>
    <row r="176" spans="1:10" x14ac:dyDescent="0.25">
      <c r="A176" s="105"/>
      <c r="D176" s="284"/>
      <c r="E176" s="267"/>
      <c r="F176" s="90" t="e">
        <f>E176/$E$177</f>
        <v>#DIV/0!</v>
      </c>
      <c r="G176" s="420"/>
      <c r="H176" s="421"/>
    </row>
    <row r="177" spans="1:10" x14ac:dyDescent="0.25">
      <c r="A177" s="105"/>
      <c r="D177" s="163" t="s">
        <v>307</v>
      </c>
      <c r="E177" s="167">
        <f>SUM(E172:E176)</f>
        <v>0</v>
      </c>
      <c r="F177" s="91"/>
      <c r="G177" s="165" t="s">
        <v>305</v>
      </c>
      <c r="H177" s="288"/>
    </row>
    <row r="178" spans="1:10" x14ac:dyDescent="0.25">
      <c r="A178" s="105"/>
      <c r="E178" s="91"/>
      <c r="F178" s="91"/>
      <c r="G178" s="91"/>
      <c r="H178" s="150"/>
    </row>
    <row r="179" spans="1:10" x14ac:dyDescent="0.25">
      <c r="A179" s="105"/>
      <c r="B179" s="43" t="s">
        <v>490</v>
      </c>
      <c r="C179" s="43" t="s">
        <v>512</v>
      </c>
      <c r="E179" s="91"/>
      <c r="F179" s="91"/>
      <c r="G179" s="91"/>
      <c r="H179" s="150"/>
      <c r="J179" s="138"/>
    </row>
    <row r="180" spans="1:10" x14ac:dyDescent="0.25">
      <c r="A180" s="105"/>
      <c r="C180" s="162" t="e">
        <f>IF(G103="Yes", "Complete Analysis", "N/A - Do Not Complete")</f>
        <v>#DIV/0!</v>
      </c>
      <c r="D180" s="283"/>
      <c r="E180" s="259"/>
      <c r="F180" s="90" t="e">
        <f>E180/$E$185</f>
        <v>#DIV/0!</v>
      </c>
      <c r="G180" s="422"/>
      <c r="H180" s="423"/>
      <c r="J180" s="138"/>
    </row>
    <row r="181" spans="1:10" x14ac:dyDescent="0.25">
      <c r="A181" s="105"/>
      <c r="D181" s="283"/>
      <c r="E181" s="259"/>
      <c r="F181" s="90" t="e">
        <f>E181/$E$185</f>
        <v>#DIV/0!</v>
      </c>
      <c r="G181" s="422"/>
      <c r="H181" s="423"/>
    </row>
    <row r="182" spans="1:10" x14ac:dyDescent="0.25">
      <c r="A182" s="105"/>
      <c r="D182" s="283"/>
      <c r="E182" s="259"/>
      <c r="F182" s="90" t="e">
        <f>E182/$E$185</f>
        <v>#DIV/0!</v>
      </c>
      <c r="G182" s="422"/>
      <c r="H182" s="423"/>
    </row>
    <row r="183" spans="1:10" x14ac:dyDescent="0.25">
      <c r="A183" s="105"/>
      <c r="D183" s="283"/>
      <c r="E183" s="259"/>
      <c r="F183" s="90" t="e">
        <f>E183/$E$185</f>
        <v>#DIV/0!</v>
      </c>
      <c r="G183" s="422"/>
      <c r="H183" s="423"/>
    </row>
    <row r="184" spans="1:10" x14ac:dyDescent="0.25">
      <c r="A184" s="105"/>
      <c r="D184" s="284"/>
      <c r="E184" s="267"/>
      <c r="F184" s="90" t="e">
        <f>E184/$E$185</f>
        <v>#DIV/0!</v>
      </c>
      <c r="G184" s="420"/>
      <c r="H184" s="421"/>
    </row>
    <row r="185" spans="1:10" x14ac:dyDescent="0.25">
      <c r="A185" s="105"/>
      <c r="D185" s="163" t="s">
        <v>307</v>
      </c>
      <c r="E185" s="167">
        <f>SUM(E180:E184)</f>
        <v>0</v>
      </c>
      <c r="F185" s="91"/>
      <c r="G185" s="165" t="s">
        <v>305</v>
      </c>
      <c r="H185" s="288"/>
    </row>
    <row r="186" spans="1:10" x14ac:dyDescent="0.25">
      <c r="A186" s="105"/>
      <c r="E186" s="91"/>
      <c r="F186" s="91"/>
      <c r="G186" s="91"/>
      <c r="H186" s="150"/>
    </row>
    <row r="187" spans="1:10" x14ac:dyDescent="0.25">
      <c r="A187" s="105"/>
      <c r="B187" s="43" t="s">
        <v>490</v>
      </c>
      <c r="C187" s="43" t="s">
        <v>513</v>
      </c>
      <c r="E187" s="91"/>
      <c r="F187" s="91"/>
      <c r="G187" s="91"/>
      <c r="H187" s="150"/>
      <c r="J187" s="138"/>
    </row>
    <row r="188" spans="1:10" x14ac:dyDescent="0.25">
      <c r="A188" s="105"/>
      <c r="C188" s="162" t="e">
        <f>IF(G124="Yes", "Complete Analysis", "N/A - Do Not Complete")</f>
        <v>#DIV/0!</v>
      </c>
      <c r="D188" s="283"/>
      <c r="E188" s="259"/>
      <c r="F188" s="90" t="e">
        <f>E188/$E$193</f>
        <v>#DIV/0!</v>
      </c>
      <c r="G188" s="422"/>
      <c r="H188" s="423"/>
      <c r="J188" s="138"/>
    </row>
    <row r="189" spans="1:10" x14ac:dyDescent="0.25">
      <c r="A189" s="105"/>
      <c r="D189" s="283"/>
      <c r="E189" s="259"/>
      <c r="F189" s="90" t="e">
        <f>E189/$E$193</f>
        <v>#DIV/0!</v>
      </c>
      <c r="G189" s="422"/>
      <c r="H189" s="423"/>
    </row>
    <row r="190" spans="1:10" x14ac:dyDescent="0.25">
      <c r="A190" s="105"/>
      <c r="D190" s="283"/>
      <c r="E190" s="259"/>
      <c r="F190" s="90" t="e">
        <f>E190/$E$193</f>
        <v>#DIV/0!</v>
      </c>
      <c r="G190" s="422"/>
      <c r="H190" s="423"/>
    </row>
    <row r="191" spans="1:10" x14ac:dyDescent="0.25">
      <c r="A191" s="105"/>
      <c r="D191" s="283"/>
      <c r="E191" s="259"/>
      <c r="F191" s="90" t="e">
        <f>E191/$E$193</f>
        <v>#DIV/0!</v>
      </c>
      <c r="G191" s="422"/>
      <c r="H191" s="423"/>
    </row>
    <row r="192" spans="1:10" x14ac:dyDescent="0.25">
      <c r="A192" s="105"/>
      <c r="D192" s="284"/>
      <c r="E192" s="272"/>
      <c r="F192" s="90" t="e">
        <f>E192/$E$193</f>
        <v>#DIV/0!</v>
      </c>
      <c r="G192" s="420"/>
      <c r="H192" s="421"/>
    </row>
    <row r="193" spans="1:8" x14ac:dyDescent="0.25">
      <c r="A193" s="105"/>
      <c r="D193" s="163" t="s">
        <v>307</v>
      </c>
      <c r="E193" s="185">
        <f>SUM(E188:E192)</f>
        <v>0</v>
      </c>
      <c r="F193" s="91"/>
      <c r="G193" s="165" t="s">
        <v>305</v>
      </c>
      <c r="H193" s="288"/>
    </row>
    <row r="194" spans="1:8" x14ac:dyDescent="0.25">
      <c r="A194" s="105"/>
      <c r="D194" s="163"/>
      <c r="E194" s="186"/>
      <c r="F194" s="91"/>
      <c r="G194" s="165"/>
      <c r="H194" s="166"/>
    </row>
    <row r="195" spans="1:8" x14ac:dyDescent="0.25">
      <c r="A195" s="105"/>
      <c r="B195" s="43" t="s">
        <v>490</v>
      </c>
      <c r="C195" s="43" t="s">
        <v>492</v>
      </c>
      <c r="E195" s="91"/>
      <c r="F195" s="91"/>
      <c r="G195" s="91"/>
      <c r="H195" s="150"/>
    </row>
    <row r="196" spans="1:8" x14ac:dyDescent="0.25">
      <c r="A196" s="105"/>
      <c r="C196" s="162" t="e">
        <f>IF(H60="Yes", "Complete Analysis", "N/A - Do Not Complete")</f>
        <v>#DIV/0!</v>
      </c>
      <c r="D196" s="290"/>
      <c r="E196" s="273"/>
      <c r="F196" s="90" t="e">
        <f>E196/E198</f>
        <v>#DIV/0!</v>
      </c>
      <c r="G196" s="450"/>
      <c r="H196" s="451"/>
    </row>
    <row r="197" spans="1:8" x14ac:dyDescent="0.25">
      <c r="A197" s="105"/>
      <c r="C197" s="162"/>
      <c r="D197" s="291"/>
      <c r="E197" s="274"/>
      <c r="F197" s="90" t="e">
        <f>E197/E198</f>
        <v>#DIV/0!</v>
      </c>
      <c r="G197" s="448"/>
      <c r="H197" s="449"/>
    </row>
    <row r="198" spans="1:8" x14ac:dyDescent="0.25">
      <c r="A198" s="105"/>
      <c r="C198" s="162"/>
      <c r="D198" s="163" t="s">
        <v>308</v>
      </c>
      <c r="E198" s="167">
        <f>SUM(E196:E197)</f>
        <v>0</v>
      </c>
      <c r="F198" s="90"/>
      <c r="G198" s="165" t="s">
        <v>305</v>
      </c>
      <c r="H198" s="292"/>
    </row>
    <row r="199" spans="1:8" ht="15.75" thickBot="1" x14ac:dyDescent="0.3">
      <c r="A199" s="120"/>
      <c r="B199" s="95"/>
      <c r="C199" s="168"/>
      <c r="D199" s="169"/>
      <c r="E199" s="169"/>
      <c r="F199" s="170"/>
      <c r="G199" s="96"/>
      <c r="H199" s="171"/>
    </row>
    <row r="200" spans="1:8" ht="15.75" thickBot="1" x14ac:dyDescent="0.3">
      <c r="C200" s="162"/>
      <c r="E200" s="139"/>
      <c r="F200" s="91"/>
      <c r="G200" s="91"/>
      <c r="H200" s="91"/>
    </row>
    <row r="201" spans="1:8" ht="16.5" thickBot="1" x14ac:dyDescent="0.3">
      <c r="A201" s="414" t="s">
        <v>396</v>
      </c>
      <c r="B201" s="415"/>
      <c r="C201" s="415"/>
      <c r="D201" s="415"/>
      <c r="E201" s="415"/>
      <c r="F201" s="415"/>
      <c r="G201" s="415"/>
      <c r="H201" s="416"/>
    </row>
    <row r="202" spans="1:8" x14ac:dyDescent="0.25">
      <c r="A202" s="73" t="s">
        <v>134</v>
      </c>
      <c r="B202" s="431" t="s">
        <v>335</v>
      </c>
      <c r="C202" s="431"/>
      <c r="D202" s="431"/>
      <c r="E202" s="431"/>
      <c r="F202" s="431"/>
      <c r="G202" s="431"/>
      <c r="H202" s="432"/>
    </row>
    <row r="203" spans="1:8" x14ac:dyDescent="0.25">
      <c r="A203" s="73"/>
      <c r="B203" s="426"/>
      <c r="C203" s="426"/>
      <c r="D203" s="426"/>
      <c r="E203" s="426"/>
      <c r="F203" s="426"/>
      <c r="G203" s="426"/>
      <c r="H203" s="427"/>
    </row>
    <row r="204" spans="1:8" x14ac:dyDescent="0.25">
      <c r="A204" s="105"/>
      <c r="H204" s="75"/>
    </row>
    <row r="205" spans="1:8" x14ac:dyDescent="0.25">
      <c r="A205" s="73"/>
      <c r="B205" s="49" t="s">
        <v>413</v>
      </c>
      <c r="D205" s="418"/>
      <c r="E205" s="418"/>
      <c r="F205" s="418"/>
      <c r="G205" s="418"/>
      <c r="H205" s="419"/>
    </row>
    <row r="206" spans="1:8" x14ac:dyDescent="0.25">
      <c r="A206" s="73"/>
      <c r="C206" s="77"/>
      <c r="D206" s="77"/>
      <c r="E206" s="77"/>
      <c r="F206" s="77"/>
      <c r="G206" s="77"/>
      <c r="H206" s="78"/>
    </row>
    <row r="207" spans="1:8" x14ac:dyDescent="0.25">
      <c r="A207" s="105"/>
      <c r="E207" s="433" t="s">
        <v>290</v>
      </c>
      <c r="F207" s="433"/>
      <c r="G207" s="433"/>
      <c r="H207" s="434"/>
    </row>
    <row r="208" spans="1:8" x14ac:dyDescent="0.25">
      <c r="A208" s="105"/>
      <c r="E208" s="79" t="s">
        <v>138</v>
      </c>
      <c r="F208" s="79" t="s">
        <v>138</v>
      </c>
      <c r="G208" s="79" t="s">
        <v>138</v>
      </c>
      <c r="H208" s="80" t="s">
        <v>138</v>
      </c>
    </row>
    <row r="209" spans="1:8" x14ac:dyDescent="0.25">
      <c r="A209" s="105"/>
      <c r="B209" s="81" t="s">
        <v>200</v>
      </c>
      <c r="C209" s="82"/>
      <c r="D209" s="83"/>
      <c r="E209" s="82" t="s">
        <v>350</v>
      </c>
      <c r="F209" s="82" t="s">
        <v>148</v>
      </c>
      <c r="G209" s="82" t="s">
        <v>285</v>
      </c>
      <c r="H209" s="134" t="s">
        <v>286</v>
      </c>
    </row>
    <row r="210" spans="1:8" ht="21.95" customHeight="1" x14ac:dyDescent="0.25">
      <c r="A210" s="105"/>
      <c r="B210" s="87" t="s">
        <v>287</v>
      </c>
      <c r="C210" s="79"/>
      <c r="D210" s="79"/>
      <c r="E210" s="79"/>
      <c r="F210" s="79"/>
      <c r="G210" s="79"/>
      <c r="H210" s="80"/>
    </row>
    <row r="211" spans="1:8" x14ac:dyDescent="0.25">
      <c r="A211" s="105"/>
      <c r="B211" s="435"/>
      <c r="C211" s="435"/>
      <c r="D211" s="435"/>
      <c r="E211" s="268"/>
      <c r="F211" s="268"/>
      <c r="G211" s="270"/>
      <c r="H211" s="269"/>
    </row>
    <row r="212" spans="1:8" x14ac:dyDescent="0.25">
      <c r="A212" s="105"/>
      <c r="B212" s="402"/>
      <c r="C212" s="402"/>
      <c r="D212" s="402"/>
      <c r="E212" s="270"/>
      <c r="F212" s="270"/>
      <c r="G212" s="270"/>
      <c r="H212" s="269"/>
    </row>
    <row r="213" spans="1:8" x14ac:dyDescent="0.25">
      <c r="A213" s="105"/>
      <c r="B213" s="402"/>
      <c r="C213" s="402"/>
      <c r="D213" s="402"/>
      <c r="E213" s="270"/>
      <c r="F213" s="270"/>
      <c r="G213" s="270"/>
      <c r="H213" s="269"/>
    </row>
    <row r="214" spans="1:8" x14ac:dyDescent="0.25">
      <c r="A214" s="105"/>
      <c r="B214" s="402"/>
      <c r="C214" s="402"/>
      <c r="D214" s="402"/>
      <c r="E214" s="270"/>
      <c r="F214" s="270"/>
      <c r="G214" s="270"/>
      <c r="H214" s="269"/>
    </row>
    <row r="215" spans="1:8" x14ac:dyDescent="0.25">
      <c r="A215" s="105"/>
      <c r="B215" s="430" t="s">
        <v>153</v>
      </c>
      <c r="C215" s="430"/>
      <c r="D215" s="430"/>
      <c r="E215" s="270"/>
      <c r="F215" s="270"/>
      <c r="G215" s="270"/>
      <c r="H215" s="271"/>
    </row>
    <row r="216" spans="1:8" x14ac:dyDescent="0.25">
      <c r="A216" s="105"/>
      <c r="B216" s="402"/>
      <c r="C216" s="402"/>
      <c r="D216" s="402"/>
      <c r="E216" s="270"/>
      <c r="F216" s="270"/>
      <c r="G216" s="270"/>
      <c r="H216" s="271"/>
    </row>
    <row r="217" spans="1:8" ht="21.95" customHeight="1" x14ac:dyDescent="0.25">
      <c r="A217" s="105"/>
      <c r="B217" s="87" t="s">
        <v>288</v>
      </c>
      <c r="C217" s="112"/>
      <c r="D217" s="139"/>
      <c r="E217" s="139"/>
      <c r="F217" s="139"/>
      <c r="G217" s="140"/>
      <c r="H217" s="141"/>
    </row>
    <row r="218" spans="1:8" x14ac:dyDescent="0.25">
      <c r="A218" s="105"/>
      <c r="B218" s="402"/>
      <c r="C218" s="402"/>
      <c r="D218" s="402"/>
      <c r="E218" s="270"/>
      <c r="F218" s="270"/>
      <c r="G218" s="270"/>
      <c r="H218" s="271"/>
    </row>
    <row r="219" spans="1:8" x14ac:dyDescent="0.25">
      <c r="A219" s="105"/>
      <c r="B219" s="424"/>
      <c r="C219" s="436"/>
      <c r="D219" s="425"/>
      <c r="E219" s="270"/>
      <c r="F219" s="270"/>
      <c r="G219" s="270"/>
      <c r="H219" s="271"/>
    </row>
    <row r="220" spans="1:8" x14ac:dyDescent="0.25">
      <c r="A220" s="105"/>
      <c r="B220" s="424"/>
      <c r="C220" s="436"/>
      <c r="D220" s="425"/>
      <c r="E220" s="270"/>
      <c r="F220" s="270"/>
      <c r="G220" s="270"/>
      <c r="H220" s="271"/>
    </row>
    <row r="221" spans="1:8" x14ac:dyDescent="0.25">
      <c r="A221" s="105"/>
      <c r="B221" s="424"/>
      <c r="C221" s="436"/>
      <c r="D221" s="425"/>
      <c r="E221" s="270"/>
      <c r="F221" s="270"/>
      <c r="G221" s="270"/>
      <c r="H221" s="271"/>
    </row>
    <row r="222" spans="1:8" x14ac:dyDescent="0.25">
      <c r="A222" s="105"/>
      <c r="B222" s="403" t="s">
        <v>153</v>
      </c>
      <c r="C222" s="404"/>
      <c r="D222" s="405"/>
      <c r="E222" s="270"/>
      <c r="F222" s="270"/>
      <c r="G222" s="270"/>
      <c r="H222" s="271"/>
    </row>
    <row r="223" spans="1:8" x14ac:dyDescent="0.25">
      <c r="A223" s="105"/>
      <c r="B223" s="402"/>
      <c r="C223" s="402"/>
      <c r="D223" s="402"/>
      <c r="E223" s="270"/>
      <c r="F223" s="270"/>
      <c r="G223" s="270"/>
      <c r="H223" s="271"/>
    </row>
    <row r="224" spans="1:8" x14ac:dyDescent="0.25">
      <c r="A224" s="105"/>
      <c r="B224" s="118"/>
      <c r="C224" s="118"/>
      <c r="D224" s="118"/>
      <c r="E224" s="119"/>
      <c r="F224" s="119"/>
      <c r="G224" s="119"/>
      <c r="H224" s="172"/>
    </row>
    <row r="225" spans="1:10" x14ac:dyDescent="0.25">
      <c r="A225" s="73" t="s">
        <v>135</v>
      </c>
      <c r="B225" s="117" t="s">
        <v>336</v>
      </c>
      <c r="C225" s="118"/>
      <c r="D225" s="118"/>
      <c r="E225" s="119"/>
      <c r="F225" s="119"/>
      <c r="G225" s="119"/>
      <c r="H225" s="172"/>
      <c r="J225" s="138"/>
    </row>
    <row r="226" spans="1:10" x14ac:dyDescent="0.25">
      <c r="A226" s="105"/>
      <c r="B226" s="406"/>
      <c r="C226" s="406"/>
      <c r="D226" s="406"/>
      <c r="E226" s="406"/>
      <c r="F226" s="406"/>
      <c r="G226" s="406"/>
      <c r="H226" s="407"/>
      <c r="J226" s="138"/>
    </row>
    <row r="227" spans="1:10" x14ac:dyDescent="0.25">
      <c r="A227" s="105"/>
      <c r="B227" s="406"/>
      <c r="C227" s="406"/>
      <c r="D227" s="406"/>
      <c r="E227" s="406"/>
      <c r="F227" s="406"/>
      <c r="G227" s="406"/>
      <c r="H227" s="407"/>
      <c r="J227" s="138"/>
    </row>
    <row r="228" spans="1:10" ht="15.75" thickBot="1" x14ac:dyDescent="0.3">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50" priority="4">
      <formula>$F$17="no"</formula>
    </cfRule>
    <cfRule type="expression" dxfId="149" priority="6">
      <formula>$F$20="no"</formula>
    </cfRule>
  </conditionalFormatting>
  <conditionalFormatting sqref="A62">
    <cfRule type="expression" dxfId="148" priority="7">
      <formula>$F$20="no"</formula>
    </cfRule>
  </conditionalFormatting>
  <conditionalFormatting sqref="A83">
    <cfRule type="expression" dxfId="147" priority="8">
      <formula>$F$20="no"</formula>
    </cfRule>
  </conditionalFormatting>
  <conditionalFormatting sqref="A104">
    <cfRule type="expression" dxfId="146" priority="9">
      <formula>$F$20="no"</formula>
    </cfRule>
  </conditionalFormatting>
  <conditionalFormatting sqref="A28:H32 A33:D33 A34:C35 A36:H174 A175:G175 A176:H182 A183:G183 A184:H190 A191:G191 A192:H228">
    <cfRule type="expression" dxfId="14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4" priority="5">
      <formula>$F$17="no"</formula>
    </cfRule>
  </conditionalFormatting>
  <conditionalFormatting sqref="B171:B175">
    <cfRule type="expression" dxfId="143" priority="34">
      <formula>$F$15="no"</formula>
    </cfRule>
  </conditionalFormatting>
  <conditionalFormatting sqref="B178:B179">
    <cfRule type="expression" dxfId="142" priority="38">
      <formula>$F$15="no"</formula>
    </cfRule>
  </conditionalFormatting>
  <conditionalFormatting sqref="B163:H169">
    <cfRule type="expression" dxfId="141" priority="43">
      <formula>$F$15="no"</formula>
    </cfRule>
  </conditionalFormatting>
  <conditionalFormatting sqref="B187:H190">
    <cfRule type="expression" dxfId="140" priority="35">
      <formula>$F$15="no"</formula>
    </cfRule>
  </conditionalFormatting>
  <conditionalFormatting sqref="C163">
    <cfRule type="expression" dxfId="139" priority="3">
      <formula>$F$17="no"</formula>
    </cfRule>
  </conditionalFormatting>
  <conditionalFormatting sqref="C195">
    <cfRule type="expression" dxfId="138" priority="2">
      <formula>$F$17="no"</formula>
    </cfRule>
  </conditionalFormatting>
  <conditionalFormatting sqref="C171:H174">
    <cfRule type="expression" dxfId="137" priority="46">
      <formula>$F$15="no"</formula>
    </cfRule>
  </conditionalFormatting>
  <conditionalFormatting sqref="C179:H179">
    <cfRule type="expression" dxfId="136" priority="41">
      <formula>$F$15="no"</formula>
    </cfRule>
  </conditionalFormatting>
  <conditionalFormatting sqref="E43:E48 E50:E56 E58:E61 E71:E77 E79:E82 E92:E98 E100:E103 E113:E119 E121:E125 B145:H152 E218:E223">
    <cfRule type="expression" dxfId="135" priority="55">
      <formula>$F$11="no"</formula>
    </cfRule>
  </conditionalFormatting>
  <conditionalFormatting sqref="E64:E69">
    <cfRule type="expression" dxfId="134" priority="21">
      <formula>$F$11="no"</formula>
    </cfRule>
  </conditionalFormatting>
  <conditionalFormatting sqref="E85:E90">
    <cfRule type="expression" dxfId="133" priority="17">
      <formula>$F$11="no"</formula>
    </cfRule>
  </conditionalFormatting>
  <conditionalFormatting sqref="E106:E111">
    <cfRule type="expression" dxfId="132" priority="13">
      <formula>$F$11="no"</formula>
    </cfRule>
  </conditionalFormatting>
  <conditionalFormatting sqref="E211:E216">
    <cfRule type="expression" dxfId="131" priority="51">
      <formula>$F$11="no"</formula>
    </cfRule>
  </conditionalFormatting>
  <conditionalFormatting sqref="F43:F48 F50:F56 F58:F61 F71:F77 F79:F82 F92:F98 F100:F103 F113:F119 F121:F125 B154:H161 F218:F223">
    <cfRule type="expression" dxfId="130" priority="54">
      <formula>$F$13="no"</formula>
    </cfRule>
  </conditionalFormatting>
  <conditionalFormatting sqref="F64:F69">
    <cfRule type="expression" dxfId="129" priority="20">
      <formula>$F$13="no"</formula>
    </cfRule>
  </conditionalFormatting>
  <conditionalFormatting sqref="F85:F90">
    <cfRule type="expression" dxfId="128" priority="16">
      <formula>$F$13="no"</formula>
    </cfRule>
  </conditionalFormatting>
  <conditionalFormatting sqref="F106:F111">
    <cfRule type="expression" dxfId="127" priority="12">
      <formula>$F$13="no"</formula>
    </cfRule>
  </conditionalFormatting>
  <conditionalFormatting sqref="F211:F216">
    <cfRule type="expression" dxfId="126" priority="50">
      <formula>$F$13="no"</formula>
    </cfRule>
  </conditionalFormatting>
  <conditionalFormatting sqref="G43:G48 G50:G56 G58:G61 G71:G77 G79:G82 G92:G98 G100:G103 G113:G119 G121:G125 C175:G175 C176:H177 B180:H182 B183:G183 B184:H184 C185:H185 B191:G191 B192:H194 G218:G223">
    <cfRule type="expression" dxfId="125" priority="53">
      <formula>$F$15="no"</formula>
    </cfRule>
  </conditionalFormatting>
  <conditionalFormatting sqref="G64:G69">
    <cfRule type="expression" dxfId="124" priority="19">
      <formula>$F$15="no"</formula>
    </cfRule>
  </conditionalFormatting>
  <conditionalFormatting sqref="G85:G90">
    <cfRule type="expression" dxfId="123" priority="15">
      <formula>$F$15="no"</formula>
    </cfRule>
  </conditionalFormatting>
  <conditionalFormatting sqref="G106:G111">
    <cfRule type="expression" dxfId="122" priority="11">
      <formula>$F$15="no"</formula>
    </cfRule>
  </conditionalFormatting>
  <conditionalFormatting sqref="G211:G216">
    <cfRule type="expression" dxfId="121" priority="49">
      <formula>$F$15="no"</formula>
    </cfRule>
  </conditionalFormatting>
  <conditionalFormatting sqref="H43:H48 H50:H56 H58:H61 H71:H77 H79:H82 H92:H98 H100:H103 H113:H119 H121:H125 B195:H198 H218:H223">
    <cfRule type="expression" dxfId="120" priority="52">
      <formula>$F$20="no"</formula>
    </cfRule>
  </conditionalFormatting>
  <conditionalFormatting sqref="H64:H69">
    <cfRule type="expression" dxfId="119" priority="18">
      <formula>$F$20="no"</formula>
    </cfRule>
  </conditionalFormatting>
  <conditionalFormatting sqref="H85:H90">
    <cfRule type="expression" dxfId="118" priority="14">
      <formula>$F$20="no"</formula>
    </cfRule>
  </conditionalFormatting>
  <conditionalFormatting sqref="H106:H111">
    <cfRule type="expression" dxfId="117" priority="10">
      <formula>$F$20="no"</formula>
    </cfRule>
  </conditionalFormatting>
  <conditionalFormatting sqref="H211:H216">
    <cfRule type="expression" dxfId="11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J321"/>
  <sheetViews>
    <sheetView showGridLines="0" zoomScaleNormal="100" workbookViewId="0">
      <selection activeCell="B1" sqref="B1"/>
    </sheetView>
  </sheetViews>
  <sheetFormatPr defaultColWidth="9.140625" defaultRowHeight="15" x14ac:dyDescent="0.25"/>
  <cols>
    <col min="1" max="1" width="3" style="43" customWidth="1"/>
    <col min="2" max="2" width="13.85546875" style="43" customWidth="1"/>
    <col min="3" max="3" width="45.28515625" style="43" customWidth="1"/>
    <col min="4" max="4" width="18.28515625" style="43" customWidth="1"/>
    <col min="5" max="8" width="17.140625" style="43" customWidth="1"/>
    <col min="9" max="9" width="2.8554687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427</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XIX Adults</v>
      </c>
      <c r="D6" s="50"/>
      <c r="E6" s="50"/>
      <c r="F6" s="50"/>
      <c r="G6" s="50"/>
    </row>
    <row r="7" spans="1:8" ht="15.75" thickBot="1" x14ac:dyDescent="0.3"/>
    <row r="8" spans="1:8" x14ac:dyDescent="0.25">
      <c r="A8" s="187" t="s">
        <v>375</v>
      </c>
      <c r="B8" s="188"/>
      <c r="C8" s="188"/>
      <c r="D8" s="188"/>
      <c r="E8" s="188"/>
      <c r="F8" s="188"/>
      <c r="G8" s="188"/>
      <c r="H8" s="189"/>
    </row>
    <row r="9" spans="1:8" ht="15" customHeight="1" x14ac:dyDescent="0.25">
      <c r="A9" s="190" t="s">
        <v>374</v>
      </c>
      <c r="B9" s="191"/>
      <c r="C9" s="191"/>
      <c r="D9" s="191"/>
      <c r="E9" s="191"/>
      <c r="F9" s="191"/>
      <c r="G9" s="191"/>
      <c r="H9" s="192"/>
    </row>
    <row r="10" spans="1:8" x14ac:dyDescent="0.25">
      <c r="A10" s="193"/>
      <c r="B10" s="194"/>
      <c r="C10" s="194"/>
      <c r="D10" s="194"/>
      <c r="E10" s="194"/>
      <c r="F10" s="194"/>
      <c r="G10" s="194"/>
      <c r="H10" s="129"/>
    </row>
    <row r="11" spans="1:8" x14ac:dyDescent="0.25">
      <c r="A11" s="195" t="s">
        <v>370</v>
      </c>
      <c r="B11" s="196" t="s">
        <v>428</v>
      </c>
      <c r="C11" s="194"/>
      <c r="D11" s="194"/>
      <c r="E11" s="194"/>
      <c r="F11" s="128" t="s">
        <v>372</v>
      </c>
      <c r="G11" s="64" t="str">
        <f>IF(F11="yes","  Complete Section 1 and Section 2","")</f>
        <v/>
      </c>
      <c r="H11" s="129"/>
    </row>
    <row r="12" spans="1:8" ht="6" customHeight="1" x14ac:dyDescent="0.25">
      <c r="A12" s="195"/>
      <c r="B12" s="196"/>
      <c r="C12" s="194"/>
      <c r="D12" s="194"/>
      <c r="E12" s="194"/>
      <c r="F12" s="59"/>
      <c r="G12" s="64"/>
      <c r="H12" s="129"/>
    </row>
    <row r="13" spans="1:8" x14ac:dyDescent="0.25">
      <c r="A13" s="195" t="s">
        <v>373</v>
      </c>
      <c r="B13" s="196" t="s">
        <v>429</v>
      </c>
      <c r="C13" s="194"/>
      <c r="D13" s="194"/>
      <c r="E13" s="194"/>
      <c r="F13" s="128" t="s">
        <v>372</v>
      </c>
      <c r="G13" s="64" t="str">
        <f>IF(F13="yes","  Complete Section 1 and Section 2","")</f>
        <v/>
      </c>
      <c r="H13" s="129"/>
    </row>
    <row r="14" spans="1:8" ht="6" customHeight="1" x14ac:dyDescent="0.25">
      <c r="A14" s="195"/>
      <c r="B14" s="196"/>
      <c r="C14" s="194"/>
      <c r="D14" s="194"/>
      <c r="E14" s="194"/>
      <c r="F14" s="59"/>
      <c r="G14" s="64"/>
      <c r="H14" s="129"/>
    </row>
    <row r="15" spans="1:8" x14ac:dyDescent="0.25">
      <c r="A15" s="195" t="s">
        <v>378</v>
      </c>
      <c r="B15" s="196" t="s">
        <v>430</v>
      </c>
      <c r="C15" s="194"/>
      <c r="D15" s="194"/>
      <c r="E15" s="194"/>
      <c r="F15" s="63" t="s">
        <v>371</v>
      </c>
      <c r="G15" s="64" t="str">
        <f>IF(F15="yes","  Complete Section 1 and Section 2","")</f>
        <v xml:space="preserve">  Complete Section 1 and Section 2</v>
      </c>
      <c r="H15" s="129"/>
    </row>
    <row r="16" spans="1:8" ht="6" customHeight="1" x14ac:dyDescent="0.25">
      <c r="A16" s="195"/>
      <c r="B16" s="196"/>
      <c r="C16" s="194"/>
      <c r="D16" s="194"/>
      <c r="E16" s="194"/>
      <c r="F16" s="59"/>
      <c r="G16" s="64"/>
      <c r="H16" s="129"/>
    </row>
    <row r="17" spans="1:10" x14ac:dyDescent="0.25">
      <c r="A17" s="195" t="s">
        <v>379</v>
      </c>
      <c r="B17" s="454" t="s">
        <v>499</v>
      </c>
      <c r="C17" s="454"/>
      <c r="D17" s="454"/>
      <c r="E17" s="454"/>
      <c r="F17" s="128" t="s">
        <v>372</v>
      </c>
      <c r="G17" s="64" t="str">
        <f>IF(F17="yes","  Report each income level in separate tiers in Section 1 and Section 2","")</f>
        <v/>
      </c>
      <c r="H17" s="129"/>
    </row>
    <row r="18" spans="1:10" x14ac:dyDescent="0.25">
      <c r="A18" s="195"/>
      <c r="B18" s="454"/>
      <c r="C18" s="454"/>
      <c r="D18" s="454"/>
      <c r="E18" s="454"/>
      <c r="F18" s="59"/>
      <c r="G18" s="64"/>
      <c r="H18" s="129"/>
    </row>
    <row r="19" spans="1:10" ht="6" customHeight="1" x14ac:dyDescent="0.25">
      <c r="A19" s="195"/>
      <c r="B19" s="196"/>
      <c r="C19" s="194"/>
      <c r="D19" s="194"/>
      <c r="E19" s="194"/>
      <c r="F19" s="59"/>
      <c r="G19" s="64"/>
      <c r="H19" s="129"/>
    </row>
    <row r="20" spans="1:10" x14ac:dyDescent="0.25">
      <c r="A20" s="195" t="s">
        <v>489</v>
      </c>
      <c r="B20" s="196" t="s">
        <v>431</v>
      </c>
      <c r="C20" s="194"/>
      <c r="D20" s="194"/>
      <c r="E20" s="194"/>
      <c r="F20" s="128" t="s">
        <v>372</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44"/>
      <c r="C24" s="444"/>
      <c r="D24" s="444"/>
      <c r="E24" s="444"/>
      <c r="F24" s="444"/>
      <c r="G24" s="444"/>
      <c r="H24" s="129"/>
      <c r="J24" s="131"/>
    </row>
    <row r="25" spans="1:10" x14ac:dyDescent="0.25">
      <c r="A25" s="61"/>
      <c r="B25" s="445"/>
      <c r="C25" s="445"/>
      <c r="D25" s="445"/>
      <c r="E25" s="445"/>
      <c r="F25" s="445"/>
      <c r="G25" s="445"/>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14" t="s">
        <v>433</v>
      </c>
      <c r="B28" s="415"/>
      <c r="C28" s="415"/>
      <c r="D28" s="415"/>
      <c r="E28" s="415"/>
      <c r="F28" s="415"/>
      <c r="G28" s="415"/>
      <c r="H28" s="416"/>
    </row>
    <row r="29" spans="1:10" x14ac:dyDescent="0.25">
      <c r="A29" s="73" t="s">
        <v>130</v>
      </c>
      <c r="B29" s="431" t="s">
        <v>368</v>
      </c>
      <c r="C29" s="431"/>
      <c r="D29" s="431"/>
      <c r="E29" s="431"/>
      <c r="F29" s="431"/>
      <c r="G29" s="431"/>
      <c r="H29" s="432"/>
    </row>
    <row r="30" spans="1:10" x14ac:dyDescent="0.25">
      <c r="A30" s="73"/>
      <c r="B30" s="426"/>
      <c r="C30" s="426"/>
      <c r="D30" s="426"/>
      <c r="E30" s="426"/>
      <c r="F30" s="426"/>
      <c r="G30" s="426"/>
      <c r="H30" s="427"/>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46" t="s">
        <v>487</v>
      </c>
      <c r="E33" s="446"/>
      <c r="F33" s="446"/>
      <c r="G33" s="446"/>
      <c r="H33" s="447"/>
    </row>
    <row r="34" spans="1:10" ht="15" customHeight="1" x14ac:dyDescent="0.25">
      <c r="A34" s="73"/>
      <c r="B34" s="49"/>
      <c r="D34" s="446"/>
      <c r="E34" s="446"/>
      <c r="F34" s="446"/>
      <c r="G34" s="446"/>
      <c r="H34" s="447"/>
    </row>
    <row r="35" spans="1:10" x14ac:dyDescent="0.25">
      <c r="A35" s="73"/>
      <c r="B35" s="49"/>
      <c r="D35" s="446"/>
      <c r="E35" s="446"/>
      <c r="F35" s="446"/>
      <c r="G35" s="446"/>
      <c r="H35" s="447"/>
    </row>
    <row r="36" spans="1:10" x14ac:dyDescent="0.25">
      <c r="A36" s="73"/>
      <c r="C36" s="77"/>
      <c r="D36" s="77"/>
      <c r="E36" s="77"/>
      <c r="F36" s="77"/>
      <c r="G36" s="77"/>
      <c r="H36" s="78"/>
    </row>
    <row r="37" spans="1:10" ht="15" customHeight="1" x14ac:dyDescent="0.25">
      <c r="A37" s="105"/>
      <c r="B37" s="77"/>
      <c r="C37" s="77"/>
      <c r="D37" s="77"/>
      <c r="E37" s="433" t="s">
        <v>290</v>
      </c>
      <c r="F37" s="433"/>
      <c r="G37" s="433"/>
      <c r="H37" s="434"/>
    </row>
    <row r="38" spans="1:10" x14ac:dyDescent="0.25">
      <c r="A38" s="105"/>
      <c r="E38" s="79" t="s">
        <v>158</v>
      </c>
      <c r="F38" s="79" t="s">
        <v>158</v>
      </c>
      <c r="G38" s="79" t="s">
        <v>158</v>
      </c>
      <c r="H38" s="80" t="s">
        <v>158</v>
      </c>
    </row>
    <row r="39" spans="1:10" x14ac:dyDescent="0.25">
      <c r="A39" s="105"/>
      <c r="B39" s="79"/>
      <c r="C39" s="79"/>
      <c r="D39" s="79" t="s">
        <v>180</v>
      </c>
      <c r="E39" s="79" t="s">
        <v>161</v>
      </c>
      <c r="F39" s="79" t="s">
        <v>161</v>
      </c>
      <c r="G39" s="79" t="s">
        <v>161</v>
      </c>
      <c r="H39" s="80" t="s">
        <v>161</v>
      </c>
    </row>
    <row r="40" spans="1:10" x14ac:dyDescent="0.25">
      <c r="A40" s="105"/>
      <c r="B40" s="81" t="s">
        <v>193</v>
      </c>
      <c r="C40" s="82"/>
      <c r="D40" s="82" t="s">
        <v>158</v>
      </c>
      <c r="E40" s="82" t="s">
        <v>350</v>
      </c>
      <c r="F40" s="82" t="s">
        <v>148</v>
      </c>
      <c r="G40" s="82" t="s">
        <v>285</v>
      </c>
      <c r="H40" s="134" t="s">
        <v>286</v>
      </c>
    </row>
    <row r="41" spans="1:10" x14ac:dyDescent="0.25">
      <c r="A41" s="136" t="s">
        <v>461</v>
      </c>
      <c r="B41" s="137"/>
      <c r="C41" s="79"/>
      <c r="D41" s="79"/>
      <c r="E41" s="79"/>
      <c r="F41" s="79"/>
      <c r="G41" s="79"/>
      <c r="H41" s="80"/>
      <c r="J41" s="135"/>
    </row>
    <row r="42" spans="1:10" ht="21.95" customHeight="1" x14ac:dyDescent="0.25">
      <c r="A42" s="105"/>
      <c r="B42" s="87" t="s">
        <v>287</v>
      </c>
      <c r="C42" s="79"/>
      <c r="D42" s="79"/>
      <c r="E42" s="79"/>
      <c r="F42" s="79"/>
      <c r="G42" s="79"/>
      <c r="H42" s="80"/>
      <c r="J42" s="138"/>
    </row>
    <row r="43" spans="1:10" ht="15" customHeight="1" x14ac:dyDescent="0.25">
      <c r="A43" s="105"/>
      <c r="B43" s="402" t="s">
        <v>703</v>
      </c>
      <c r="C43" s="402"/>
      <c r="D43" s="259">
        <v>127048.14</v>
      </c>
      <c r="E43" s="275"/>
      <c r="F43" s="275"/>
      <c r="G43" s="259">
        <v>162</v>
      </c>
      <c r="H43" s="276"/>
      <c r="J43" s="138"/>
    </row>
    <row r="44" spans="1:10" ht="15" customHeight="1" x14ac:dyDescent="0.25">
      <c r="A44" s="105"/>
      <c r="B44" s="356" t="s">
        <v>829</v>
      </c>
      <c r="C44" s="357"/>
      <c r="D44" s="259" t="s">
        <v>830</v>
      </c>
      <c r="E44" s="275"/>
      <c r="F44" s="275"/>
      <c r="G44" s="259">
        <v>0</v>
      </c>
      <c r="H44" s="276"/>
      <c r="J44" s="138"/>
    </row>
    <row r="45" spans="1:10" ht="15" customHeight="1" x14ac:dyDescent="0.25">
      <c r="A45" s="105"/>
      <c r="B45" s="356" t="s">
        <v>704</v>
      </c>
      <c r="C45" s="357"/>
      <c r="D45" s="259">
        <v>393.58</v>
      </c>
      <c r="E45" s="275"/>
      <c r="F45" s="275"/>
      <c r="G45" s="259">
        <v>0</v>
      </c>
      <c r="H45" s="276"/>
      <c r="J45" s="138"/>
    </row>
    <row r="46" spans="1:10" ht="15" customHeight="1" x14ac:dyDescent="0.25">
      <c r="A46" s="105"/>
      <c r="B46" s="356" t="s">
        <v>705</v>
      </c>
      <c r="C46" s="357"/>
      <c r="D46" s="259">
        <v>2720.8</v>
      </c>
      <c r="E46" s="275"/>
      <c r="F46" s="275"/>
      <c r="G46" s="259">
        <v>45</v>
      </c>
      <c r="H46" s="276"/>
      <c r="J46" s="138"/>
    </row>
    <row r="47" spans="1:10" ht="15" customHeight="1" x14ac:dyDescent="0.25">
      <c r="A47" s="105"/>
      <c r="B47" s="356" t="s">
        <v>706</v>
      </c>
      <c r="C47" s="357"/>
      <c r="D47" s="259">
        <v>220.75</v>
      </c>
      <c r="E47" s="275"/>
      <c r="F47" s="275"/>
      <c r="G47" s="259">
        <v>11</v>
      </c>
      <c r="H47" s="276"/>
      <c r="J47" s="138"/>
    </row>
    <row r="48" spans="1:10" ht="15" customHeight="1" x14ac:dyDescent="0.25">
      <c r="A48" s="105"/>
      <c r="B48" s="356" t="s">
        <v>707</v>
      </c>
      <c r="C48" s="357"/>
      <c r="D48" s="259">
        <v>9835498.5299999993</v>
      </c>
      <c r="E48" s="275"/>
      <c r="F48" s="275"/>
      <c r="G48" s="259">
        <v>26415.45</v>
      </c>
      <c r="H48" s="276"/>
      <c r="J48" s="138"/>
    </row>
    <row r="49" spans="1:10" ht="15" customHeight="1" x14ac:dyDescent="0.25">
      <c r="A49" s="105"/>
      <c r="B49" s="356" t="s">
        <v>708</v>
      </c>
      <c r="C49" s="357"/>
      <c r="D49" s="259">
        <v>42542.9</v>
      </c>
      <c r="E49" s="275"/>
      <c r="F49" s="275"/>
      <c r="G49" s="259">
        <v>1380.74</v>
      </c>
      <c r="H49" s="276"/>
      <c r="J49" s="138"/>
    </row>
    <row r="50" spans="1:10" ht="15" customHeight="1" x14ac:dyDescent="0.25">
      <c r="A50" s="105"/>
      <c r="B50" s="356" t="s">
        <v>709</v>
      </c>
      <c r="C50" s="357"/>
      <c r="D50" s="259">
        <v>326550.05</v>
      </c>
      <c r="E50" s="275"/>
      <c r="F50" s="275"/>
      <c r="G50" s="259">
        <v>17260.18</v>
      </c>
      <c r="H50" s="276"/>
      <c r="J50" s="138"/>
    </row>
    <row r="51" spans="1:10" ht="15" customHeight="1" x14ac:dyDescent="0.25">
      <c r="A51" s="105"/>
      <c r="B51" s="356" t="s">
        <v>710</v>
      </c>
      <c r="C51" s="357"/>
      <c r="D51" s="259">
        <v>7603.47</v>
      </c>
      <c r="E51" s="275"/>
      <c r="F51" s="275"/>
      <c r="G51" s="259">
        <v>326.47000000000003</v>
      </c>
      <c r="H51" s="276"/>
      <c r="J51" s="138"/>
    </row>
    <row r="52" spans="1:10" ht="15" customHeight="1" x14ac:dyDescent="0.25">
      <c r="A52" s="105"/>
      <c r="B52" s="356" t="s">
        <v>711</v>
      </c>
      <c r="C52" s="357"/>
      <c r="D52" s="259">
        <v>12390.87</v>
      </c>
      <c r="E52" s="275"/>
      <c r="F52" s="275"/>
      <c r="G52" s="259">
        <v>295.5</v>
      </c>
      <c r="H52" s="276"/>
      <c r="J52" s="138"/>
    </row>
    <row r="53" spans="1:10" ht="15" customHeight="1" x14ac:dyDescent="0.25">
      <c r="A53" s="105"/>
      <c r="B53" s="356" t="s">
        <v>712</v>
      </c>
      <c r="C53" s="357"/>
      <c r="D53" s="259">
        <v>509.1</v>
      </c>
      <c r="E53" s="275"/>
      <c r="F53" s="275"/>
      <c r="G53" s="259">
        <v>0</v>
      </c>
      <c r="H53" s="276"/>
      <c r="J53" s="138"/>
    </row>
    <row r="54" spans="1:10" ht="15" customHeight="1" x14ac:dyDescent="0.25">
      <c r="A54" s="105"/>
      <c r="B54" s="356" t="s">
        <v>713</v>
      </c>
      <c r="C54" s="357"/>
      <c r="D54" s="259">
        <v>18364.560000000001</v>
      </c>
      <c r="E54" s="275"/>
      <c r="F54" s="275"/>
      <c r="G54" s="259">
        <v>72.5</v>
      </c>
      <c r="H54" s="276"/>
      <c r="J54" s="138"/>
    </row>
    <row r="55" spans="1:10" ht="15" customHeight="1" x14ac:dyDescent="0.25">
      <c r="A55" s="105"/>
      <c r="B55" s="356" t="s">
        <v>714</v>
      </c>
      <c r="C55" s="357"/>
      <c r="D55" s="259">
        <v>641462.34</v>
      </c>
      <c r="E55" s="275"/>
      <c r="F55" s="275"/>
      <c r="G55" s="259">
        <v>14087.94</v>
      </c>
      <c r="H55" s="276"/>
      <c r="J55" s="138"/>
    </row>
    <row r="56" spans="1:10" ht="15" customHeight="1" x14ac:dyDescent="0.25">
      <c r="A56" s="105"/>
      <c r="B56" s="356" t="s">
        <v>715</v>
      </c>
      <c r="C56" s="357"/>
      <c r="D56" s="259">
        <v>31284.560000000001</v>
      </c>
      <c r="E56" s="275"/>
      <c r="F56" s="275"/>
      <c r="G56" s="259">
        <v>770</v>
      </c>
      <c r="H56" s="276"/>
      <c r="J56" s="138"/>
    </row>
    <row r="57" spans="1:10" ht="15" customHeight="1" x14ac:dyDescent="0.25">
      <c r="A57" s="105"/>
      <c r="B57" s="356" t="s">
        <v>716</v>
      </c>
      <c r="C57" s="357"/>
      <c r="D57" s="259">
        <v>9707</v>
      </c>
      <c r="E57" s="275"/>
      <c r="F57" s="275"/>
      <c r="G57" s="259">
        <v>318.5</v>
      </c>
      <c r="H57" s="276"/>
      <c r="J57" s="138"/>
    </row>
    <row r="58" spans="1:10" ht="15" customHeight="1" x14ac:dyDescent="0.25">
      <c r="A58" s="105"/>
      <c r="B58" s="356" t="s">
        <v>717</v>
      </c>
      <c r="C58" s="357"/>
      <c r="D58" s="259">
        <v>3651757.12</v>
      </c>
      <c r="E58" s="275"/>
      <c r="F58" s="275"/>
      <c r="G58" s="259">
        <v>55105.120000000003</v>
      </c>
      <c r="H58" s="276"/>
      <c r="J58" s="138"/>
    </row>
    <row r="59" spans="1:10" ht="15" customHeight="1" x14ac:dyDescent="0.25">
      <c r="A59" s="105"/>
      <c r="B59" s="356" t="s">
        <v>718</v>
      </c>
      <c r="C59" s="357"/>
      <c r="D59" s="259">
        <v>1629280.6</v>
      </c>
      <c r="E59" s="275"/>
      <c r="F59" s="275"/>
      <c r="G59" s="259">
        <v>8745.02</v>
      </c>
      <c r="H59" s="276"/>
      <c r="J59" s="138"/>
    </row>
    <row r="60" spans="1:10" ht="15" customHeight="1" x14ac:dyDescent="0.25">
      <c r="A60" s="105"/>
      <c r="B60" s="356" t="s">
        <v>719</v>
      </c>
      <c r="C60" s="357"/>
      <c r="D60" s="259">
        <v>1103104.55</v>
      </c>
      <c r="E60" s="275"/>
      <c r="F60" s="275"/>
      <c r="G60" s="259">
        <v>32403.08</v>
      </c>
      <c r="H60" s="276"/>
      <c r="J60" s="138"/>
    </row>
    <row r="61" spans="1:10" ht="15" customHeight="1" x14ac:dyDescent="0.25">
      <c r="A61" s="105"/>
      <c r="B61" s="356" t="s">
        <v>720</v>
      </c>
      <c r="C61" s="357"/>
      <c r="D61" s="259">
        <v>10501200.32</v>
      </c>
      <c r="E61" s="275"/>
      <c r="F61" s="275"/>
      <c r="G61" s="259">
        <v>97212.52</v>
      </c>
      <c r="H61" s="276"/>
      <c r="J61" s="138"/>
    </row>
    <row r="62" spans="1:10" ht="15" customHeight="1" x14ac:dyDescent="0.25">
      <c r="A62" s="105"/>
      <c r="B62" s="356" t="s">
        <v>721</v>
      </c>
      <c r="C62" s="357"/>
      <c r="D62" s="259">
        <v>8815.89</v>
      </c>
      <c r="E62" s="275"/>
      <c r="F62" s="275"/>
      <c r="G62" s="259">
        <v>472.98</v>
      </c>
      <c r="H62" s="276"/>
      <c r="J62" s="138"/>
    </row>
    <row r="63" spans="1:10" ht="15" customHeight="1" x14ac:dyDescent="0.25">
      <c r="A63" s="105"/>
      <c r="B63" s="356" t="s">
        <v>722</v>
      </c>
      <c r="C63" s="357"/>
      <c r="D63" s="259">
        <v>62181.49</v>
      </c>
      <c r="E63" s="275"/>
      <c r="F63" s="275"/>
      <c r="G63" s="259">
        <v>953</v>
      </c>
      <c r="H63" s="276"/>
      <c r="J63" s="138"/>
    </row>
    <row r="64" spans="1:10" ht="15" customHeight="1" x14ac:dyDescent="0.25">
      <c r="A64" s="105"/>
      <c r="B64" s="356" t="s">
        <v>723</v>
      </c>
      <c r="C64" s="357"/>
      <c r="D64" s="259">
        <v>223960.57</v>
      </c>
      <c r="E64" s="275"/>
      <c r="F64" s="275"/>
      <c r="G64" s="259">
        <v>10420.450000000001</v>
      </c>
      <c r="H64" s="276"/>
      <c r="J64" s="138"/>
    </row>
    <row r="65" spans="1:10" ht="15" customHeight="1" x14ac:dyDescent="0.25">
      <c r="A65" s="105"/>
      <c r="B65" s="356" t="s">
        <v>724</v>
      </c>
      <c r="C65" s="357"/>
      <c r="D65" s="259">
        <v>141279.84</v>
      </c>
      <c r="E65" s="275"/>
      <c r="F65" s="275"/>
      <c r="G65" s="259">
        <v>10324.709999999999</v>
      </c>
      <c r="H65" s="276"/>
      <c r="J65" s="138"/>
    </row>
    <row r="66" spans="1:10" ht="15" customHeight="1" x14ac:dyDescent="0.25">
      <c r="A66" s="105"/>
      <c r="B66" s="356" t="s">
        <v>725</v>
      </c>
      <c r="C66" s="357"/>
      <c r="D66" s="259">
        <v>209829.28</v>
      </c>
      <c r="E66" s="275"/>
      <c r="F66" s="275"/>
      <c r="G66" s="259">
        <v>3921.96</v>
      </c>
      <c r="H66" s="276"/>
      <c r="J66" s="138"/>
    </row>
    <row r="67" spans="1:10" ht="15" customHeight="1" x14ac:dyDescent="0.25">
      <c r="A67" s="105"/>
      <c r="B67" s="356" t="s">
        <v>726</v>
      </c>
      <c r="C67" s="357"/>
      <c r="D67" s="259">
        <v>277615.19</v>
      </c>
      <c r="E67" s="275"/>
      <c r="F67" s="275"/>
      <c r="G67" s="259">
        <v>17283.57</v>
      </c>
      <c r="H67" s="276"/>
      <c r="J67" s="138"/>
    </row>
    <row r="68" spans="1:10" ht="15" customHeight="1" x14ac:dyDescent="0.25">
      <c r="A68" s="105"/>
      <c r="B68" s="356" t="s">
        <v>727</v>
      </c>
      <c r="C68" s="357"/>
      <c r="D68" s="259">
        <v>300800.36</v>
      </c>
      <c r="E68" s="275"/>
      <c r="F68" s="275"/>
      <c r="G68" s="259">
        <v>22584.11</v>
      </c>
      <c r="H68" s="276"/>
      <c r="J68" s="138"/>
    </row>
    <row r="69" spans="1:10" ht="15" customHeight="1" x14ac:dyDescent="0.25">
      <c r="A69" s="105"/>
      <c r="B69" s="356" t="s">
        <v>728</v>
      </c>
      <c r="C69" s="357"/>
      <c r="D69" s="259">
        <v>26095.37</v>
      </c>
      <c r="E69" s="275"/>
      <c r="F69" s="275"/>
      <c r="G69" s="259">
        <v>1067.8699999999999</v>
      </c>
      <c r="H69" s="276"/>
      <c r="J69" s="138"/>
    </row>
    <row r="70" spans="1:10" ht="15" customHeight="1" x14ac:dyDescent="0.25">
      <c r="A70" s="105"/>
      <c r="B70" s="356" t="s">
        <v>729</v>
      </c>
      <c r="C70" s="357"/>
      <c r="D70" s="259">
        <v>11142.38</v>
      </c>
      <c r="E70" s="275"/>
      <c r="F70" s="275"/>
      <c r="G70" s="259">
        <v>47.48</v>
      </c>
      <c r="H70" s="276"/>
      <c r="J70" s="138"/>
    </row>
    <row r="71" spans="1:10" ht="15" customHeight="1" x14ac:dyDescent="0.25">
      <c r="A71" s="105"/>
      <c r="B71" s="356" t="s">
        <v>730</v>
      </c>
      <c r="C71" s="357"/>
      <c r="D71" s="259">
        <v>8585.8799999999992</v>
      </c>
      <c r="E71" s="275"/>
      <c r="F71" s="275"/>
      <c r="G71" s="259">
        <v>215</v>
      </c>
      <c r="H71" s="276"/>
      <c r="J71" s="138"/>
    </row>
    <row r="72" spans="1:10" ht="15" customHeight="1" x14ac:dyDescent="0.25">
      <c r="A72" s="105"/>
      <c r="B72" s="356" t="s">
        <v>731</v>
      </c>
      <c r="C72" s="357"/>
      <c r="D72" s="259">
        <v>6287263.4500000002</v>
      </c>
      <c r="E72" s="275"/>
      <c r="F72" s="275"/>
      <c r="G72" s="259">
        <v>1079.71</v>
      </c>
      <c r="H72" s="276"/>
      <c r="J72" s="138"/>
    </row>
    <row r="73" spans="1:10" ht="15" customHeight="1" x14ac:dyDescent="0.25">
      <c r="A73" s="105"/>
      <c r="B73" s="356" t="s">
        <v>732</v>
      </c>
      <c r="C73" s="357"/>
      <c r="D73" s="259">
        <v>26968.92</v>
      </c>
      <c r="E73" s="275"/>
      <c r="F73" s="275"/>
      <c r="G73" s="259">
        <v>1538.69</v>
      </c>
      <c r="H73" s="276"/>
      <c r="J73" s="138"/>
    </row>
    <row r="74" spans="1:10" ht="15" customHeight="1" x14ac:dyDescent="0.25">
      <c r="A74" s="105"/>
      <c r="B74" s="356" t="s">
        <v>733</v>
      </c>
      <c r="C74" s="357"/>
      <c r="D74" s="259">
        <v>90.62</v>
      </c>
      <c r="E74" s="275"/>
      <c r="F74" s="275"/>
      <c r="G74" s="259">
        <v>0</v>
      </c>
      <c r="H74" s="276"/>
      <c r="J74" s="138"/>
    </row>
    <row r="75" spans="1:10" ht="15" customHeight="1" x14ac:dyDescent="0.25">
      <c r="A75" s="105"/>
      <c r="B75" s="356" t="s">
        <v>734</v>
      </c>
      <c r="C75" s="357"/>
      <c r="D75" s="259">
        <v>10230854.92</v>
      </c>
      <c r="E75" s="275"/>
      <c r="F75" s="275"/>
      <c r="G75" s="259">
        <v>15430.18</v>
      </c>
      <c r="H75" s="276"/>
      <c r="J75" s="138"/>
    </row>
    <row r="76" spans="1:10" ht="15" customHeight="1" x14ac:dyDescent="0.25">
      <c r="A76" s="105"/>
      <c r="B76" s="356" t="s">
        <v>735</v>
      </c>
      <c r="C76" s="357"/>
      <c r="D76" s="259">
        <v>259913.41</v>
      </c>
      <c r="E76" s="275"/>
      <c r="F76" s="275"/>
      <c r="G76" s="259">
        <v>13823.69</v>
      </c>
      <c r="H76" s="276"/>
      <c r="J76" s="138"/>
    </row>
    <row r="77" spans="1:10" ht="15" customHeight="1" x14ac:dyDescent="0.25">
      <c r="A77" s="105"/>
      <c r="B77" s="356" t="s">
        <v>736</v>
      </c>
      <c r="C77" s="357"/>
      <c r="D77" s="259">
        <v>139438.13</v>
      </c>
      <c r="E77" s="275"/>
      <c r="F77" s="275"/>
      <c r="G77" s="259">
        <v>13402.66</v>
      </c>
      <c r="H77" s="276"/>
      <c r="J77" s="138"/>
    </row>
    <row r="78" spans="1:10" ht="15" customHeight="1" x14ac:dyDescent="0.25">
      <c r="A78" s="105"/>
      <c r="B78" s="356" t="s">
        <v>737</v>
      </c>
      <c r="C78" s="357"/>
      <c r="D78" s="259">
        <v>2174</v>
      </c>
      <c r="E78" s="275"/>
      <c r="F78" s="275"/>
      <c r="G78" s="259">
        <v>67</v>
      </c>
      <c r="H78" s="276"/>
      <c r="J78" s="138"/>
    </row>
    <row r="79" spans="1:10" ht="15" customHeight="1" x14ac:dyDescent="0.25">
      <c r="A79" s="105"/>
      <c r="B79" s="356" t="s">
        <v>738</v>
      </c>
      <c r="C79" s="357"/>
      <c r="D79" s="259">
        <v>716726.41</v>
      </c>
      <c r="E79" s="275"/>
      <c r="F79" s="275"/>
      <c r="G79" s="259">
        <v>2182.5</v>
      </c>
      <c r="H79" s="276"/>
      <c r="J79" s="138"/>
    </row>
    <row r="80" spans="1:10" ht="15" customHeight="1" x14ac:dyDescent="0.25">
      <c r="A80" s="105"/>
      <c r="B80" s="356" t="s">
        <v>739</v>
      </c>
      <c r="C80" s="357"/>
      <c r="D80" s="259">
        <v>86678.68</v>
      </c>
      <c r="E80" s="275"/>
      <c r="F80" s="275"/>
      <c r="G80" s="259">
        <v>4649.8900000000003</v>
      </c>
      <c r="H80" s="276"/>
      <c r="J80" s="138"/>
    </row>
    <row r="81" spans="1:10" ht="15" customHeight="1" x14ac:dyDescent="0.25">
      <c r="A81" s="105"/>
      <c r="B81" s="356" t="s">
        <v>740</v>
      </c>
      <c r="C81" s="357"/>
      <c r="D81" s="259">
        <v>2243.4899999999998</v>
      </c>
      <c r="E81" s="275"/>
      <c r="F81" s="275"/>
      <c r="G81" s="259">
        <v>94</v>
      </c>
      <c r="H81" s="276"/>
      <c r="J81" s="138"/>
    </row>
    <row r="82" spans="1:10" ht="15" customHeight="1" x14ac:dyDescent="0.25">
      <c r="A82" s="105"/>
      <c r="B82" s="356" t="s">
        <v>741</v>
      </c>
      <c r="C82" s="357"/>
      <c r="D82" s="259">
        <v>1069319.6499999999</v>
      </c>
      <c r="E82" s="275"/>
      <c r="F82" s="275"/>
      <c r="G82" s="259">
        <v>22425.7</v>
      </c>
      <c r="H82" s="276"/>
      <c r="J82" s="138"/>
    </row>
    <row r="83" spans="1:10" ht="15" customHeight="1" x14ac:dyDescent="0.25">
      <c r="A83" s="105"/>
      <c r="B83" s="356" t="s">
        <v>742</v>
      </c>
      <c r="C83" s="357"/>
      <c r="D83" s="259">
        <v>183294.24</v>
      </c>
      <c r="E83" s="275"/>
      <c r="F83" s="275"/>
      <c r="G83" s="259">
        <v>12511.18</v>
      </c>
      <c r="H83" s="276"/>
      <c r="J83" s="138"/>
    </row>
    <row r="84" spans="1:10" ht="15" customHeight="1" x14ac:dyDescent="0.25">
      <c r="A84" s="105"/>
      <c r="B84" s="356" t="s">
        <v>743</v>
      </c>
      <c r="C84" s="357"/>
      <c r="D84" s="259">
        <v>52392.25</v>
      </c>
      <c r="E84" s="275"/>
      <c r="F84" s="275"/>
      <c r="G84" s="259">
        <v>5630.91</v>
      </c>
      <c r="H84" s="276"/>
      <c r="J84" s="138"/>
    </row>
    <row r="85" spans="1:10" ht="15" customHeight="1" x14ac:dyDescent="0.25">
      <c r="A85" s="105"/>
      <c r="B85" s="356" t="s">
        <v>744</v>
      </c>
      <c r="C85" s="357"/>
      <c r="D85" s="259">
        <v>7737428.46</v>
      </c>
      <c r="E85" s="275"/>
      <c r="F85" s="275"/>
      <c r="G85" s="259">
        <v>22427.94</v>
      </c>
      <c r="H85" s="276"/>
      <c r="J85" s="138"/>
    </row>
    <row r="86" spans="1:10" ht="15" customHeight="1" x14ac:dyDescent="0.25">
      <c r="A86" s="105"/>
      <c r="B86" s="356" t="s">
        <v>745</v>
      </c>
      <c r="C86" s="357"/>
      <c r="D86" s="259">
        <v>334971.28999999998</v>
      </c>
      <c r="E86" s="275"/>
      <c r="F86" s="275"/>
      <c r="G86" s="259">
        <v>0</v>
      </c>
      <c r="H86" s="276"/>
      <c r="J86" s="138"/>
    </row>
    <row r="87" spans="1:10" ht="15" customHeight="1" x14ac:dyDescent="0.25">
      <c r="A87" s="105"/>
      <c r="B87" s="356" t="s">
        <v>746</v>
      </c>
      <c r="C87" s="357"/>
      <c r="D87" s="259">
        <v>148.46</v>
      </c>
      <c r="E87" s="275"/>
      <c r="F87" s="275"/>
      <c r="G87" s="259">
        <v>35</v>
      </c>
      <c r="H87" s="276"/>
      <c r="J87" s="138"/>
    </row>
    <row r="88" spans="1:10" ht="15" customHeight="1" x14ac:dyDescent="0.25">
      <c r="A88" s="105"/>
      <c r="B88" s="356" t="s">
        <v>747</v>
      </c>
      <c r="C88" s="357"/>
      <c r="D88" s="259">
        <v>372649.26</v>
      </c>
      <c r="E88" s="275"/>
      <c r="F88" s="275"/>
      <c r="G88" s="259">
        <v>951</v>
      </c>
      <c r="H88" s="276"/>
      <c r="J88" s="138"/>
    </row>
    <row r="89" spans="1:10" ht="15" customHeight="1" x14ac:dyDescent="0.25">
      <c r="A89" s="105"/>
      <c r="B89" s="356" t="s">
        <v>748</v>
      </c>
      <c r="C89" s="357"/>
      <c r="D89" s="259">
        <v>113368.39</v>
      </c>
      <c r="E89" s="275"/>
      <c r="F89" s="275"/>
      <c r="G89" s="259">
        <v>11881.89</v>
      </c>
      <c r="H89" s="276"/>
      <c r="J89" s="138"/>
    </row>
    <row r="90" spans="1:10" ht="15" customHeight="1" x14ac:dyDescent="0.25">
      <c r="A90" s="105"/>
      <c r="B90" s="356" t="s">
        <v>749</v>
      </c>
      <c r="C90" s="357"/>
      <c r="D90" s="259">
        <v>584456.23</v>
      </c>
      <c r="E90" s="275"/>
      <c r="F90" s="275"/>
      <c r="G90" s="259">
        <v>1194.48</v>
      </c>
      <c r="H90" s="276"/>
      <c r="J90" s="138"/>
    </row>
    <row r="91" spans="1:10" ht="15" customHeight="1" x14ac:dyDescent="0.25">
      <c r="A91" s="105"/>
      <c r="B91" s="356" t="s">
        <v>750</v>
      </c>
      <c r="C91" s="357"/>
      <c r="D91" s="259">
        <v>88231.45</v>
      </c>
      <c r="E91" s="275"/>
      <c r="F91" s="275"/>
      <c r="G91" s="259">
        <v>3688.74</v>
      </c>
      <c r="H91" s="276"/>
      <c r="J91" s="138"/>
    </row>
    <row r="92" spans="1:10" ht="15" customHeight="1" x14ac:dyDescent="0.25">
      <c r="A92" s="105"/>
      <c r="B92" s="356" t="s">
        <v>751</v>
      </c>
      <c r="C92" s="357"/>
      <c r="D92" s="259">
        <v>11320.44</v>
      </c>
      <c r="E92" s="275"/>
      <c r="F92" s="275"/>
      <c r="G92" s="259">
        <v>1956.77</v>
      </c>
      <c r="H92" s="276"/>
      <c r="J92" s="138"/>
    </row>
    <row r="93" spans="1:10" ht="15" customHeight="1" x14ac:dyDescent="0.25">
      <c r="A93" s="105"/>
      <c r="B93" s="356" t="s">
        <v>752</v>
      </c>
      <c r="C93" s="357"/>
      <c r="D93" s="259">
        <v>1476094.34</v>
      </c>
      <c r="E93" s="275"/>
      <c r="F93" s="275"/>
      <c r="G93" s="259">
        <v>6968.4</v>
      </c>
      <c r="H93" s="276"/>
      <c r="J93" s="138"/>
    </row>
    <row r="94" spans="1:10" ht="15" customHeight="1" x14ac:dyDescent="0.25">
      <c r="A94" s="105"/>
      <c r="B94" s="356" t="s">
        <v>753</v>
      </c>
      <c r="C94" s="357"/>
      <c r="D94" s="259">
        <v>38338.82</v>
      </c>
      <c r="E94" s="275"/>
      <c r="F94" s="275"/>
      <c r="G94" s="259">
        <v>844.08</v>
      </c>
      <c r="H94" s="276"/>
      <c r="J94" s="138"/>
    </row>
    <row r="95" spans="1:10" ht="15" customHeight="1" x14ac:dyDescent="0.25">
      <c r="A95" s="105"/>
      <c r="B95" s="356" t="s">
        <v>754</v>
      </c>
      <c r="C95" s="357"/>
      <c r="D95" s="259">
        <v>20386.29</v>
      </c>
      <c r="E95" s="275"/>
      <c r="F95" s="275"/>
      <c r="G95" s="259">
        <v>1057.43</v>
      </c>
      <c r="H95" s="276"/>
      <c r="J95" s="138"/>
    </row>
    <row r="96" spans="1:10" ht="15" customHeight="1" x14ac:dyDescent="0.25">
      <c r="A96" s="105"/>
      <c r="B96" s="356" t="s">
        <v>755</v>
      </c>
      <c r="C96" s="357"/>
      <c r="D96" s="259">
        <v>688246.54</v>
      </c>
      <c r="E96" s="275"/>
      <c r="F96" s="275"/>
      <c r="G96" s="259">
        <v>1629</v>
      </c>
      <c r="H96" s="276"/>
      <c r="J96" s="138"/>
    </row>
    <row r="97" spans="1:10" ht="15" customHeight="1" x14ac:dyDescent="0.25">
      <c r="A97" s="105"/>
      <c r="B97" s="356" t="s">
        <v>756</v>
      </c>
      <c r="C97" s="357"/>
      <c r="D97" s="259">
        <v>661958.93999999994</v>
      </c>
      <c r="E97" s="275"/>
      <c r="F97" s="275"/>
      <c r="G97" s="259">
        <v>3311.78</v>
      </c>
      <c r="H97" s="276"/>
      <c r="J97" s="138"/>
    </row>
    <row r="98" spans="1:10" ht="15" customHeight="1" x14ac:dyDescent="0.25">
      <c r="A98" s="105"/>
      <c r="B98" s="356" t="s">
        <v>757</v>
      </c>
      <c r="C98" s="357"/>
      <c r="D98" s="259">
        <v>30579.99</v>
      </c>
      <c r="E98" s="275"/>
      <c r="F98" s="275"/>
      <c r="G98" s="259">
        <v>916.31</v>
      </c>
      <c r="H98" s="276"/>
      <c r="J98" s="138"/>
    </row>
    <row r="99" spans="1:10" ht="15" customHeight="1" x14ac:dyDescent="0.25">
      <c r="A99" s="105"/>
      <c r="B99" s="356" t="s">
        <v>758</v>
      </c>
      <c r="C99" s="357"/>
      <c r="D99" s="259">
        <v>65272.800000000003</v>
      </c>
      <c r="E99" s="275"/>
      <c r="F99" s="275"/>
      <c r="G99" s="259">
        <v>3350.52</v>
      </c>
      <c r="H99" s="276"/>
      <c r="J99" s="138"/>
    </row>
    <row r="100" spans="1:10" ht="15" customHeight="1" x14ac:dyDescent="0.25">
      <c r="A100" s="105"/>
      <c r="B100" s="356" t="s">
        <v>759</v>
      </c>
      <c r="C100" s="357"/>
      <c r="D100" s="259">
        <v>38472.199999999997</v>
      </c>
      <c r="E100" s="275"/>
      <c r="F100" s="275"/>
      <c r="G100" s="259">
        <v>1251.96</v>
      </c>
      <c r="H100" s="276"/>
      <c r="J100" s="138"/>
    </row>
    <row r="101" spans="1:10" ht="15" customHeight="1" x14ac:dyDescent="0.25">
      <c r="A101" s="105"/>
      <c r="B101" s="356" t="s">
        <v>760</v>
      </c>
      <c r="C101" s="357"/>
      <c r="D101" s="259">
        <v>3.54</v>
      </c>
      <c r="E101" s="275"/>
      <c r="F101" s="275"/>
      <c r="G101" s="259">
        <v>0</v>
      </c>
      <c r="H101" s="276"/>
      <c r="J101" s="138"/>
    </row>
    <row r="102" spans="1:10" ht="15" customHeight="1" x14ac:dyDescent="0.25">
      <c r="A102" s="105"/>
      <c r="B102" s="356" t="s">
        <v>761</v>
      </c>
      <c r="C102" s="357"/>
      <c r="D102" s="259">
        <v>78037.25</v>
      </c>
      <c r="E102" s="275"/>
      <c r="F102" s="275"/>
      <c r="G102" s="259">
        <v>5207.21</v>
      </c>
      <c r="H102" s="276"/>
      <c r="J102" s="138"/>
    </row>
    <row r="103" spans="1:10" ht="15" customHeight="1" x14ac:dyDescent="0.25">
      <c r="A103" s="105"/>
      <c r="B103" s="356" t="s">
        <v>762</v>
      </c>
      <c r="C103" s="357"/>
      <c r="D103" s="259">
        <v>779973.98</v>
      </c>
      <c r="E103" s="275"/>
      <c r="F103" s="275"/>
      <c r="G103" s="259">
        <v>13127.23</v>
      </c>
      <c r="H103" s="276"/>
      <c r="J103" s="138"/>
    </row>
    <row r="104" spans="1:10" ht="15" customHeight="1" x14ac:dyDescent="0.25">
      <c r="A104" s="105"/>
      <c r="B104" s="356" t="s">
        <v>763</v>
      </c>
      <c r="C104" s="357"/>
      <c r="D104" s="259">
        <v>2180466.44</v>
      </c>
      <c r="E104" s="275"/>
      <c r="F104" s="275"/>
      <c r="G104" s="259">
        <v>15471.52</v>
      </c>
      <c r="H104" s="276"/>
      <c r="J104" s="138"/>
    </row>
    <row r="105" spans="1:10" ht="15" customHeight="1" x14ac:dyDescent="0.25">
      <c r="A105" s="105"/>
      <c r="B105" s="356" t="s">
        <v>764</v>
      </c>
      <c r="C105" s="357"/>
      <c r="D105" s="259">
        <v>62878.17</v>
      </c>
      <c r="E105" s="275"/>
      <c r="F105" s="275"/>
      <c r="G105" s="259">
        <v>2521.89</v>
      </c>
      <c r="H105" s="276"/>
      <c r="J105" s="138"/>
    </row>
    <row r="106" spans="1:10" ht="15" customHeight="1" x14ac:dyDescent="0.25">
      <c r="A106" s="105"/>
      <c r="B106" s="356" t="s">
        <v>765</v>
      </c>
      <c r="C106" s="357"/>
      <c r="D106" s="259">
        <v>764554.03</v>
      </c>
      <c r="E106" s="275"/>
      <c r="F106" s="275"/>
      <c r="G106" s="259">
        <v>1688.5</v>
      </c>
      <c r="H106" s="276"/>
      <c r="J106" s="138"/>
    </row>
    <row r="107" spans="1:10" ht="15" customHeight="1" x14ac:dyDescent="0.25">
      <c r="A107" s="105"/>
      <c r="B107" s="356" t="s">
        <v>766</v>
      </c>
      <c r="C107" s="357"/>
      <c r="D107" s="259">
        <v>31401.05</v>
      </c>
      <c r="E107" s="275"/>
      <c r="F107" s="275"/>
      <c r="G107" s="259">
        <v>1752.87</v>
      </c>
      <c r="H107" s="276"/>
      <c r="J107" s="138"/>
    </row>
    <row r="108" spans="1:10" ht="15" customHeight="1" x14ac:dyDescent="0.25">
      <c r="A108" s="105"/>
      <c r="B108" s="356" t="s">
        <v>767</v>
      </c>
      <c r="C108" s="357"/>
      <c r="D108" s="259">
        <v>35899.11</v>
      </c>
      <c r="E108" s="275"/>
      <c r="F108" s="275"/>
      <c r="G108" s="259">
        <v>70.5</v>
      </c>
      <c r="H108" s="276"/>
      <c r="J108" s="138"/>
    </row>
    <row r="109" spans="1:10" ht="15" customHeight="1" x14ac:dyDescent="0.25">
      <c r="A109" s="105"/>
      <c r="B109" s="356" t="s">
        <v>768</v>
      </c>
      <c r="C109" s="357"/>
      <c r="D109" s="259">
        <v>178796.79</v>
      </c>
      <c r="E109" s="275"/>
      <c r="F109" s="275"/>
      <c r="G109" s="259">
        <v>13751.39</v>
      </c>
      <c r="H109" s="276"/>
      <c r="J109" s="138"/>
    </row>
    <row r="110" spans="1:10" ht="15" customHeight="1" x14ac:dyDescent="0.25">
      <c r="A110" s="105"/>
      <c r="B110" s="356" t="s">
        <v>769</v>
      </c>
      <c r="C110" s="357"/>
      <c r="D110" s="259">
        <v>129755.64</v>
      </c>
      <c r="E110" s="275"/>
      <c r="F110" s="275"/>
      <c r="G110" s="259">
        <v>1901.62</v>
      </c>
      <c r="H110" s="276"/>
      <c r="J110" s="138"/>
    </row>
    <row r="111" spans="1:10" ht="15" customHeight="1" x14ac:dyDescent="0.25">
      <c r="A111" s="105"/>
      <c r="B111" s="356" t="s">
        <v>770</v>
      </c>
      <c r="C111" s="357"/>
      <c r="D111" s="259">
        <v>34277.440000000002</v>
      </c>
      <c r="E111" s="275"/>
      <c r="F111" s="275"/>
      <c r="G111" s="259">
        <v>141</v>
      </c>
      <c r="H111" s="276"/>
      <c r="J111" s="138"/>
    </row>
    <row r="112" spans="1:10" ht="15" customHeight="1" x14ac:dyDescent="0.25">
      <c r="A112" s="105"/>
      <c r="B112" s="356" t="s">
        <v>771</v>
      </c>
      <c r="C112" s="357"/>
      <c r="D112" s="259">
        <v>750.78</v>
      </c>
      <c r="E112" s="275"/>
      <c r="F112" s="275"/>
      <c r="G112" s="259">
        <v>0</v>
      </c>
      <c r="H112" s="276"/>
      <c r="J112" s="138"/>
    </row>
    <row r="113" spans="1:10" ht="15" customHeight="1" x14ac:dyDescent="0.25">
      <c r="A113" s="105"/>
      <c r="B113" s="356" t="s">
        <v>772</v>
      </c>
      <c r="C113" s="357"/>
      <c r="D113" s="259">
        <v>281078.65000000002</v>
      </c>
      <c r="E113" s="275"/>
      <c r="F113" s="275"/>
      <c r="G113" s="259">
        <v>5219.82</v>
      </c>
      <c r="H113" s="276"/>
      <c r="J113" s="138"/>
    </row>
    <row r="114" spans="1:10" ht="15" customHeight="1" x14ac:dyDescent="0.25">
      <c r="A114" s="105"/>
      <c r="B114" s="356" t="s">
        <v>773</v>
      </c>
      <c r="C114" s="357"/>
      <c r="D114" s="259">
        <v>59602.3</v>
      </c>
      <c r="E114" s="275"/>
      <c r="F114" s="275"/>
      <c r="G114" s="259">
        <v>1629.44</v>
      </c>
      <c r="H114" s="276"/>
      <c r="J114" s="138"/>
    </row>
    <row r="115" spans="1:10" ht="15" customHeight="1" x14ac:dyDescent="0.25">
      <c r="A115" s="105"/>
      <c r="B115" s="356" t="s">
        <v>774</v>
      </c>
      <c r="C115" s="357"/>
      <c r="D115" s="259">
        <v>31172.26</v>
      </c>
      <c r="E115" s="275"/>
      <c r="F115" s="275"/>
      <c r="G115" s="259">
        <v>103</v>
      </c>
      <c r="H115" s="276"/>
      <c r="J115" s="138"/>
    </row>
    <row r="116" spans="1:10" ht="15" customHeight="1" x14ac:dyDescent="0.25">
      <c r="A116" s="105"/>
      <c r="B116" s="356" t="s">
        <v>775</v>
      </c>
      <c r="C116" s="357"/>
      <c r="D116" s="259">
        <v>502240.74</v>
      </c>
      <c r="E116" s="275"/>
      <c r="F116" s="275"/>
      <c r="G116" s="259">
        <v>75</v>
      </c>
      <c r="H116" s="276"/>
      <c r="J116" s="138"/>
    </row>
    <row r="117" spans="1:10" ht="15" customHeight="1" x14ac:dyDescent="0.25">
      <c r="A117" s="105"/>
      <c r="B117" s="356" t="s">
        <v>776</v>
      </c>
      <c r="C117" s="357"/>
      <c r="D117" s="259">
        <v>132440.97</v>
      </c>
      <c r="E117" s="275"/>
      <c r="F117" s="275"/>
      <c r="G117" s="259">
        <v>10589.82</v>
      </c>
      <c r="H117" s="276"/>
      <c r="J117" s="138"/>
    </row>
    <row r="118" spans="1:10" ht="15" customHeight="1" x14ac:dyDescent="0.25">
      <c r="A118" s="105"/>
      <c r="B118" s="356" t="s">
        <v>777</v>
      </c>
      <c r="C118" s="357"/>
      <c r="D118" s="259">
        <v>32.49</v>
      </c>
      <c r="E118" s="275"/>
      <c r="F118" s="275"/>
      <c r="G118" s="259">
        <v>2.12</v>
      </c>
      <c r="H118" s="276"/>
      <c r="J118" s="138"/>
    </row>
    <row r="119" spans="1:10" ht="15" customHeight="1" x14ac:dyDescent="0.25">
      <c r="A119" s="105"/>
      <c r="B119" s="356" t="s">
        <v>778</v>
      </c>
      <c r="C119" s="357"/>
      <c r="D119" s="259">
        <v>542280.37</v>
      </c>
      <c r="E119" s="275"/>
      <c r="F119" s="275"/>
      <c r="G119" s="259">
        <v>1785.96</v>
      </c>
      <c r="H119" s="276"/>
      <c r="J119" s="138"/>
    </row>
    <row r="120" spans="1:10" ht="15" customHeight="1" x14ac:dyDescent="0.25">
      <c r="A120" s="105"/>
      <c r="B120" s="356" t="s">
        <v>779</v>
      </c>
      <c r="C120" s="357"/>
      <c r="D120" s="259">
        <v>1769357.39</v>
      </c>
      <c r="E120" s="275"/>
      <c r="F120" s="275"/>
      <c r="G120" s="259">
        <v>1046.48</v>
      </c>
      <c r="H120" s="276"/>
      <c r="J120" s="138"/>
    </row>
    <row r="121" spans="1:10" ht="15" customHeight="1" x14ac:dyDescent="0.25">
      <c r="A121" s="105"/>
      <c r="B121" s="356" t="s">
        <v>780</v>
      </c>
      <c r="C121" s="357"/>
      <c r="D121" s="259">
        <v>10452.379999999999</v>
      </c>
      <c r="E121" s="275"/>
      <c r="F121" s="275"/>
      <c r="G121" s="259">
        <v>0</v>
      </c>
      <c r="H121" s="276"/>
      <c r="J121" s="138"/>
    </row>
    <row r="122" spans="1:10" ht="15" customHeight="1" x14ac:dyDescent="0.25">
      <c r="A122" s="105"/>
      <c r="B122" s="356" t="s">
        <v>781</v>
      </c>
      <c r="C122" s="357"/>
      <c r="D122" s="259">
        <v>85219.07</v>
      </c>
      <c r="E122" s="275"/>
      <c r="F122" s="275"/>
      <c r="G122" s="259">
        <v>4125.8599999999997</v>
      </c>
      <c r="H122" s="276"/>
      <c r="J122" s="138"/>
    </row>
    <row r="123" spans="1:10" ht="15" customHeight="1" x14ac:dyDescent="0.25">
      <c r="A123" s="105"/>
      <c r="B123" s="356" t="s">
        <v>782</v>
      </c>
      <c r="C123" s="357"/>
      <c r="D123" s="259">
        <v>174475.83</v>
      </c>
      <c r="E123" s="275"/>
      <c r="F123" s="275"/>
      <c r="G123" s="259">
        <v>10044.030000000001</v>
      </c>
      <c r="H123" s="276"/>
      <c r="J123" s="138"/>
    </row>
    <row r="124" spans="1:10" ht="15" customHeight="1" x14ac:dyDescent="0.25">
      <c r="A124" s="105"/>
      <c r="B124" s="356" t="s">
        <v>783</v>
      </c>
      <c r="C124" s="357"/>
      <c r="D124" s="259">
        <v>0</v>
      </c>
      <c r="E124" s="275"/>
      <c r="F124" s="275"/>
      <c r="G124" s="259">
        <v>0</v>
      </c>
      <c r="H124" s="276"/>
      <c r="J124" s="138"/>
    </row>
    <row r="125" spans="1:10" ht="15" customHeight="1" x14ac:dyDescent="0.25">
      <c r="A125" s="105"/>
      <c r="B125" s="356" t="s">
        <v>784</v>
      </c>
      <c r="C125" s="357"/>
      <c r="D125" s="259">
        <v>290498.21000000002</v>
      </c>
      <c r="E125" s="275"/>
      <c r="F125" s="275"/>
      <c r="G125" s="259">
        <v>19665.240000000002</v>
      </c>
      <c r="H125" s="276"/>
      <c r="J125" s="138"/>
    </row>
    <row r="126" spans="1:10" ht="15" customHeight="1" x14ac:dyDescent="0.25">
      <c r="A126" s="105"/>
      <c r="B126" s="356" t="s">
        <v>785</v>
      </c>
      <c r="C126" s="357"/>
      <c r="D126" s="259">
        <v>98519.97</v>
      </c>
      <c r="E126" s="275"/>
      <c r="F126" s="275"/>
      <c r="G126" s="259">
        <v>1797.06</v>
      </c>
      <c r="H126" s="276"/>
      <c r="J126" s="138"/>
    </row>
    <row r="127" spans="1:10" ht="15" customHeight="1" x14ac:dyDescent="0.25">
      <c r="A127" s="105"/>
      <c r="B127" s="356" t="s">
        <v>786</v>
      </c>
      <c r="C127" s="357"/>
      <c r="D127" s="259">
        <v>788659.39</v>
      </c>
      <c r="E127" s="275"/>
      <c r="F127" s="275"/>
      <c r="G127" s="259">
        <v>0</v>
      </c>
      <c r="H127" s="276"/>
      <c r="J127" s="138"/>
    </row>
    <row r="128" spans="1:10" ht="15" customHeight="1" x14ac:dyDescent="0.25">
      <c r="A128" s="105"/>
      <c r="B128" s="356" t="s">
        <v>787</v>
      </c>
      <c r="C128" s="357"/>
      <c r="D128" s="259">
        <v>379549.38</v>
      </c>
      <c r="E128" s="275"/>
      <c r="F128" s="275"/>
      <c r="G128" s="259">
        <v>5441.85</v>
      </c>
      <c r="H128" s="276"/>
      <c r="J128" s="138"/>
    </row>
    <row r="129" spans="1:10" ht="15" customHeight="1" x14ac:dyDescent="0.25">
      <c r="A129" s="105"/>
      <c r="B129" s="356" t="s">
        <v>788</v>
      </c>
      <c r="C129" s="357"/>
      <c r="D129" s="259">
        <v>240496.69</v>
      </c>
      <c r="E129" s="275"/>
      <c r="F129" s="275"/>
      <c r="G129" s="259">
        <v>3627.72</v>
      </c>
      <c r="H129" s="276"/>
      <c r="J129" s="138"/>
    </row>
    <row r="130" spans="1:10" ht="15" customHeight="1" x14ac:dyDescent="0.25">
      <c r="A130" s="105"/>
      <c r="B130" s="356" t="s">
        <v>789</v>
      </c>
      <c r="C130" s="357"/>
      <c r="D130" s="259">
        <v>30556</v>
      </c>
      <c r="E130" s="275"/>
      <c r="F130" s="275"/>
      <c r="G130" s="259">
        <v>5353.33</v>
      </c>
      <c r="H130" s="276"/>
      <c r="J130" s="138"/>
    </row>
    <row r="131" spans="1:10" ht="15" customHeight="1" x14ac:dyDescent="0.25">
      <c r="A131" s="105"/>
      <c r="B131" s="356"/>
      <c r="C131" s="357"/>
      <c r="D131" s="259"/>
      <c r="E131" s="275"/>
      <c r="F131" s="275"/>
      <c r="G131" s="259"/>
      <c r="H131" s="276"/>
      <c r="J131" s="138"/>
    </row>
    <row r="132" spans="1:10" ht="15" customHeight="1" x14ac:dyDescent="0.25">
      <c r="A132" s="105"/>
      <c r="B132" s="424"/>
      <c r="C132" s="425"/>
      <c r="D132" s="259"/>
      <c r="E132" s="275"/>
      <c r="F132" s="275"/>
      <c r="G132" s="259"/>
      <c r="H132" s="276"/>
      <c r="J132" s="138"/>
    </row>
    <row r="133" spans="1:10" ht="15" customHeight="1" x14ac:dyDescent="0.25">
      <c r="A133" s="105"/>
      <c r="B133" s="424"/>
      <c r="C133" s="425"/>
      <c r="D133" s="259"/>
      <c r="E133" s="275"/>
      <c r="F133" s="275"/>
      <c r="G133" s="259"/>
      <c r="H133" s="276"/>
      <c r="J133" s="138"/>
    </row>
    <row r="134" spans="1:10" ht="15" customHeight="1" x14ac:dyDescent="0.25">
      <c r="A134" s="105"/>
      <c r="B134" s="424"/>
      <c r="C134" s="425"/>
      <c r="D134" s="259"/>
      <c r="E134" s="275"/>
      <c r="F134" s="275"/>
      <c r="G134" s="259"/>
      <c r="H134" s="276"/>
      <c r="J134" s="138"/>
    </row>
    <row r="135" spans="1:10" ht="15" customHeight="1" x14ac:dyDescent="0.25">
      <c r="A135" s="105"/>
      <c r="B135" s="403" t="s">
        <v>153</v>
      </c>
      <c r="C135" s="405"/>
      <c r="D135" s="259"/>
      <c r="E135" s="275"/>
      <c r="F135" s="275"/>
      <c r="G135" s="259"/>
      <c r="H135" s="276"/>
      <c r="J135" s="138"/>
    </row>
    <row r="136" spans="1:10" x14ac:dyDescent="0.25">
      <c r="A136" s="105"/>
      <c r="B136" s="402"/>
      <c r="C136" s="402"/>
      <c r="D136" s="260"/>
      <c r="E136" s="260"/>
      <c r="F136" s="277"/>
      <c r="G136" s="263"/>
      <c r="H136" s="264"/>
      <c r="J136" s="122"/>
    </row>
    <row r="137" spans="1:10" ht="21.95" customHeight="1" x14ac:dyDescent="0.25">
      <c r="A137" s="105"/>
      <c r="B137" s="87" t="s">
        <v>288</v>
      </c>
      <c r="C137" s="112"/>
      <c r="D137" s="139"/>
      <c r="E137" s="139"/>
      <c r="F137" s="139"/>
      <c r="G137" s="140"/>
      <c r="H137" s="141"/>
      <c r="J137" s="122"/>
    </row>
    <row r="138" spans="1:10" x14ac:dyDescent="0.25">
      <c r="A138" s="105"/>
      <c r="B138" s="402"/>
      <c r="C138" s="402"/>
      <c r="D138" s="260"/>
      <c r="E138" s="260"/>
      <c r="F138" s="260"/>
      <c r="G138" s="263"/>
      <c r="H138" s="264"/>
      <c r="J138" s="122"/>
    </row>
    <row r="139" spans="1:10" x14ac:dyDescent="0.25">
      <c r="A139" s="105"/>
      <c r="B139" s="424"/>
      <c r="C139" s="425"/>
      <c r="D139" s="260"/>
      <c r="E139" s="260"/>
      <c r="F139" s="260"/>
      <c r="G139" s="263"/>
      <c r="H139" s="264"/>
      <c r="J139" s="122"/>
    </row>
    <row r="140" spans="1:10" x14ac:dyDescent="0.25">
      <c r="A140" s="105"/>
      <c r="B140" s="424"/>
      <c r="C140" s="425"/>
      <c r="D140" s="260"/>
      <c r="E140" s="260"/>
      <c r="F140" s="260"/>
      <c r="G140" s="263"/>
      <c r="H140" s="264"/>
      <c r="J140" s="122"/>
    </row>
    <row r="141" spans="1:10" x14ac:dyDescent="0.25">
      <c r="A141" s="105"/>
      <c r="B141" s="424"/>
      <c r="C141" s="425"/>
      <c r="D141" s="260"/>
      <c r="E141" s="260"/>
      <c r="F141" s="260"/>
      <c r="G141" s="263"/>
      <c r="H141" s="264"/>
      <c r="J141" s="122"/>
    </row>
    <row r="142" spans="1:10" x14ac:dyDescent="0.25">
      <c r="A142" s="105"/>
      <c r="B142" s="403" t="s">
        <v>153</v>
      </c>
      <c r="C142" s="405"/>
      <c r="D142" s="260"/>
      <c r="E142" s="260"/>
      <c r="F142" s="260"/>
      <c r="G142" s="263"/>
      <c r="H142" s="264"/>
      <c r="J142" s="122"/>
    </row>
    <row r="143" spans="1:10" x14ac:dyDescent="0.25">
      <c r="A143" s="105"/>
      <c r="B143" s="402"/>
      <c r="C143" s="402"/>
      <c r="D143" s="260"/>
      <c r="E143" s="260"/>
      <c r="F143" s="260"/>
      <c r="G143" s="263"/>
      <c r="H143" s="264"/>
      <c r="J143" s="122"/>
    </row>
    <row r="144" spans="1:10" x14ac:dyDescent="0.25">
      <c r="A144" s="105"/>
      <c r="B144" s="142"/>
      <c r="C144" s="119"/>
      <c r="D144" s="143">
        <f>SUM(D43:D143)</f>
        <v>70224653.869999945</v>
      </c>
      <c r="E144" s="144">
        <f>SUM(E43:E143)</f>
        <v>0</v>
      </c>
      <c r="F144" s="144">
        <f>SUM(F43:F143)</f>
        <v>0</v>
      </c>
      <c r="G144" s="143">
        <f>SUM(G43:G143)</f>
        <v>602344.0199999999</v>
      </c>
      <c r="H144" s="145">
        <f>SUM(H43:H143)</f>
        <v>0</v>
      </c>
      <c r="J144" s="122"/>
    </row>
    <row r="145" spans="1:10" x14ac:dyDescent="0.25">
      <c r="A145" s="73" t="s">
        <v>131</v>
      </c>
      <c r="B145" s="49" t="s">
        <v>297</v>
      </c>
      <c r="C145" s="119"/>
      <c r="D145" s="146"/>
      <c r="E145" s="146"/>
      <c r="F145" s="146"/>
      <c r="G145" s="140"/>
      <c r="H145" s="141"/>
      <c r="J145" s="122"/>
    </row>
    <row r="146" spans="1:10" x14ac:dyDescent="0.25">
      <c r="A146" s="105"/>
      <c r="C146" s="43" t="s">
        <v>283</v>
      </c>
      <c r="D146" s="143">
        <f>D144</f>
        <v>70224653.869999945</v>
      </c>
      <c r="E146" s="144">
        <f t="shared" ref="E146:H146" si="0">E144</f>
        <v>0</v>
      </c>
      <c r="F146" s="144">
        <f t="shared" si="0"/>
        <v>0</v>
      </c>
      <c r="G146" s="143">
        <f t="shared" si="0"/>
        <v>602344.0199999999</v>
      </c>
      <c r="H146" s="149">
        <f t="shared" si="0"/>
        <v>0</v>
      </c>
      <c r="J146" s="122"/>
    </row>
    <row r="147" spans="1:10" x14ac:dyDescent="0.25">
      <c r="A147" s="105"/>
      <c r="C147" s="43" t="s">
        <v>284</v>
      </c>
      <c r="E147" s="298">
        <f>E146/D146</f>
        <v>0</v>
      </c>
      <c r="F147" s="298">
        <f>F146/D146</f>
        <v>0</v>
      </c>
      <c r="G147" s="298">
        <f>G146/D146</f>
        <v>8.5773868122591343E-3</v>
      </c>
      <c r="H147" s="299">
        <f>H146/D146</f>
        <v>0</v>
      </c>
      <c r="J147" s="122"/>
    </row>
    <row r="148" spans="1:10" x14ac:dyDescent="0.25">
      <c r="A148" s="105"/>
      <c r="C148" s="43" t="s">
        <v>298</v>
      </c>
      <c r="E148" s="91" t="str">
        <f>IF(E147&gt;=(2/3),"Yes","No")</f>
        <v>No</v>
      </c>
      <c r="F148" s="91" t="str">
        <f>IF(F147&gt;=(2/3),"Yes","No")</f>
        <v>No</v>
      </c>
      <c r="G148" s="91" t="str">
        <f>IF(G147&gt;=(2/3),"Yes","No")</f>
        <v>No</v>
      </c>
      <c r="H148" s="150" t="str">
        <f>IF(H147&gt;=(2/3),"Yes","No")</f>
        <v>No</v>
      </c>
      <c r="J148" s="122"/>
    </row>
    <row r="149" spans="1:10" x14ac:dyDescent="0.25">
      <c r="A149" s="105"/>
      <c r="B149" s="83"/>
      <c r="C149" s="83"/>
      <c r="D149" s="83"/>
      <c r="E149" s="151" t="str">
        <f>IF(E148="No", "Note A", "Note B")</f>
        <v>Note A</v>
      </c>
      <c r="F149" s="151" t="str">
        <f>IF(F148="No", "Note A", "Note B")</f>
        <v>Note A</v>
      </c>
      <c r="G149" s="151" t="str">
        <f>IF(G148="No", "Note A", "Note B")</f>
        <v>Note A</v>
      </c>
      <c r="H149" s="152" t="str">
        <f>IF(H148="No", "Note A", "Note B")</f>
        <v>Note A</v>
      </c>
      <c r="J149" s="122"/>
    </row>
    <row r="150" spans="1:10" x14ac:dyDescent="0.25">
      <c r="A150" s="136" t="s">
        <v>462</v>
      </c>
      <c r="D150" s="153"/>
      <c r="E150" s="153"/>
      <c r="F150" s="153"/>
      <c r="G150" s="153"/>
      <c r="H150" s="75"/>
      <c r="J150" s="138"/>
    </row>
    <row r="151" spans="1:10" x14ac:dyDescent="0.25">
      <c r="A151" s="105"/>
      <c r="B151" s="87" t="s">
        <v>287</v>
      </c>
      <c r="C151" s="79"/>
      <c r="D151" s="79"/>
      <c r="E151" s="79"/>
      <c r="F151" s="79"/>
      <c r="G151" s="79"/>
      <c r="H151" s="80"/>
      <c r="J151" s="138"/>
    </row>
    <row r="152" spans="1:10" x14ac:dyDescent="0.25">
      <c r="A152" s="105"/>
      <c r="B152" s="402"/>
      <c r="C152" s="402"/>
      <c r="D152" s="259"/>
      <c r="E152" s="260"/>
      <c r="F152" s="260"/>
      <c r="G152" s="261"/>
      <c r="H152" s="276"/>
      <c r="J152" s="122"/>
    </row>
    <row r="153" spans="1:10" x14ac:dyDescent="0.25">
      <c r="A153" s="105"/>
      <c r="B153" s="424"/>
      <c r="C153" s="425"/>
      <c r="D153" s="259"/>
      <c r="E153" s="260"/>
      <c r="F153" s="260"/>
      <c r="G153" s="261"/>
      <c r="H153" s="276"/>
      <c r="J153" s="122"/>
    </row>
    <row r="154" spans="1:10" x14ac:dyDescent="0.25">
      <c r="A154" s="105"/>
      <c r="B154" s="424"/>
      <c r="C154" s="425"/>
      <c r="D154" s="259"/>
      <c r="E154" s="260"/>
      <c r="F154" s="260"/>
      <c r="G154" s="261"/>
      <c r="H154" s="276"/>
      <c r="J154" s="122"/>
    </row>
    <row r="155" spans="1:10" x14ac:dyDescent="0.25">
      <c r="A155" s="105"/>
      <c r="B155" s="424"/>
      <c r="C155" s="425"/>
      <c r="D155" s="259"/>
      <c r="E155" s="260"/>
      <c r="F155" s="260"/>
      <c r="G155" s="261"/>
      <c r="H155" s="276"/>
      <c r="J155" s="122"/>
    </row>
    <row r="156" spans="1:10" x14ac:dyDescent="0.25">
      <c r="A156" s="105"/>
      <c r="B156" s="403" t="s">
        <v>153</v>
      </c>
      <c r="C156" s="405"/>
      <c r="D156" s="259"/>
      <c r="E156" s="260"/>
      <c r="F156" s="260"/>
      <c r="G156" s="261"/>
      <c r="H156" s="276"/>
      <c r="J156" s="122"/>
    </row>
    <row r="157" spans="1:10" x14ac:dyDescent="0.25">
      <c r="A157" s="105"/>
      <c r="B157" s="402"/>
      <c r="C157" s="402"/>
      <c r="D157" s="260"/>
      <c r="E157" s="260"/>
      <c r="F157" s="260"/>
      <c r="G157" s="263"/>
      <c r="H157" s="264"/>
      <c r="J157" s="122"/>
    </row>
    <row r="158" spans="1:10" x14ac:dyDescent="0.25">
      <c r="A158" s="105"/>
      <c r="B158" s="87" t="s">
        <v>288</v>
      </c>
      <c r="C158" s="112"/>
      <c r="D158" s="139"/>
      <c r="E158" s="139"/>
      <c r="F158" s="139"/>
      <c r="G158" s="140"/>
      <c r="H158" s="141"/>
      <c r="J158" s="122"/>
    </row>
    <row r="159" spans="1:10" x14ac:dyDescent="0.25">
      <c r="A159" s="105"/>
      <c r="B159" s="402"/>
      <c r="C159" s="402"/>
      <c r="D159" s="260"/>
      <c r="E159" s="260"/>
      <c r="F159" s="260"/>
      <c r="G159" s="263"/>
      <c r="H159" s="264"/>
      <c r="J159" s="122"/>
    </row>
    <row r="160" spans="1:10" x14ac:dyDescent="0.25">
      <c r="A160" s="105"/>
      <c r="B160" s="424"/>
      <c r="C160" s="425"/>
      <c r="D160" s="260"/>
      <c r="E160" s="260"/>
      <c r="F160" s="260"/>
      <c r="G160" s="263"/>
      <c r="H160" s="264"/>
      <c r="J160" s="122"/>
    </row>
    <row r="161" spans="1:10" x14ac:dyDescent="0.25">
      <c r="A161" s="105"/>
      <c r="B161" s="424"/>
      <c r="C161" s="425"/>
      <c r="D161" s="260"/>
      <c r="E161" s="260"/>
      <c r="F161" s="260"/>
      <c r="G161" s="263"/>
      <c r="H161" s="264"/>
      <c r="J161" s="122"/>
    </row>
    <row r="162" spans="1:10" x14ac:dyDescent="0.25">
      <c r="A162" s="105"/>
      <c r="B162" s="424"/>
      <c r="C162" s="425"/>
      <c r="D162" s="260"/>
      <c r="E162" s="260"/>
      <c r="F162" s="260"/>
      <c r="G162" s="263"/>
      <c r="H162" s="264"/>
      <c r="J162" s="122"/>
    </row>
    <row r="163" spans="1:10" x14ac:dyDescent="0.25">
      <c r="A163" s="105"/>
      <c r="B163" s="403" t="s">
        <v>153</v>
      </c>
      <c r="C163" s="405"/>
      <c r="D163" s="260"/>
      <c r="E163" s="260"/>
      <c r="F163" s="260"/>
      <c r="G163" s="263"/>
      <c r="H163" s="264"/>
      <c r="J163" s="122"/>
    </row>
    <row r="164" spans="1:10" x14ac:dyDescent="0.25">
      <c r="A164" s="105"/>
      <c r="B164" s="402"/>
      <c r="C164" s="402"/>
      <c r="D164" s="260"/>
      <c r="E164" s="260"/>
      <c r="F164" s="260"/>
      <c r="G164" s="263"/>
      <c r="H164" s="264"/>
      <c r="J164" s="122"/>
    </row>
    <row r="165" spans="1:10" x14ac:dyDescent="0.25">
      <c r="A165" s="105"/>
      <c r="B165" s="142"/>
      <c r="C165" s="119"/>
      <c r="D165" s="143">
        <f>SUM(D152:D164)</f>
        <v>0</v>
      </c>
      <c r="E165" s="144">
        <f>SUM(E152:E164)</f>
        <v>0</v>
      </c>
      <c r="F165" s="144">
        <f>SUM(F152:F164)</f>
        <v>0</v>
      </c>
      <c r="G165" s="143">
        <f>SUM(G152:G164)</f>
        <v>0</v>
      </c>
      <c r="H165" s="145">
        <f>SUM(H152:H164)</f>
        <v>0</v>
      </c>
      <c r="J165" s="122"/>
    </row>
    <row r="166" spans="1:10" x14ac:dyDescent="0.25">
      <c r="A166" s="73" t="s">
        <v>131</v>
      </c>
      <c r="B166" s="49" t="s">
        <v>297</v>
      </c>
      <c r="C166" s="119"/>
      <c r="D166" s="146"/>
      <c r="E166" s="146"/>
      <c r="F166" s="146"/>
      <c r="G166" s="140"/>
      <c r="H166" s="141"/>
      <c r="J166" s="122"/>
    </row>
    <row r="167" spans="1:10" x14ac:dyDescent="0.25">
      <c r="A167" s="105"/>
      <c r="C167" s="43" t="s">
        <v>283</v>
      </c>
      <c r="D167" s="143">
        <f>D165</f>
        <v>0</v>
      </c>
      <c r="E167" s="144">
        <f t="shared" ref="E167:H167" si="1">E165</f>
        <v>0</v>
      </c>
      <c r="F167" s="144">
        <f t="shared" si="1"/>
        <v>0</v>
      </c>
      <c r="G167" s="143">
        <f t="shared" si="1"/>
        <v>0</v>
      </c>
      <c r="H167" s="149">
        <f t="shared" si="1"/>
        <v>0</v>
      </c>
      <c r="J167" s="122"/>
    </row>
    <row r="168" spans="1:10" x14ac:dyDescent="0.25">
      <c r="A168" s="105"/>
      <c r="C168" s="43" t="s">
        <v>284</v>
      </c>
      <c r="E168" s="298" t="e">
        <f>E167/D167</f>
        <v>#DIV/0!</v>
      </c>
      <c r="F168" s="298" t="e">
        <f>F167/D167</f>
        <v>#DIV/0!</v>
      </c>
      <c r="G168" s="298" t="e">
        <f>G167/D167</f>
        <v>#DIV/0!</v>
      </c>
      <c r="H168" s="299" t="e">
        <f>H167/D167</f>
        <v>#DIV/0!</v>
      </c>
      <c r="J168" s="122"/>
    </row>
    <row r="169" spans="1:10" x14ac:dyDescent="0.25">
      <c r="A169" s="105"/>
      <c r="C169" s="43" t="s">
        <v>298</v>
      </c>
      <c r="E169" s="91" t="e">
        <f>IF(E168&gt;=(2/3),"Yes","No")</f>
        <v>#DIV/0!</v>
      </c>
      <c r="F169" s="91" t="e">
        <f>IF(F168&gt;=(2/3),"Yes","No")</f>
        <v>#DIV/0!</v>
      </c>
      <c r="G169" s="91" t="e">
        <f>IF(G168&gt;=(2/3),"Yes","No")</f>
        <v>#DIV/0!</v>
      </c>
      <c r="H169" s="150" t="e">
        <f>IF(H168&gt;=(2/3),"Yes","No")</f>
        <v>#DIV/0!</v>
      </c>
      <c r="J169" s="122"/>
    </row>
    <row r="170" spans="1:10" x14ac:dyDescent="0.25">
      <c r="A170" s="105"/>
      <c r="B170" s="83"/>
      <c r="C170" s="83"/>
      <c r="D170" s="83"/>
      <c r="E170" s="151" t="e">
        <f>IF(E169="No", "Note A", "Note B")</f>
        <v>#DIV/0!</v>
      </c>
      <c r="F170" s="151" t="e">
        <f>IF(F169="No", "Note A", "Note B")</f>
        <v>#DIV/0!</v>
      </c>
      <c r="G170" s="151" t="e">
        <f>IF(G169="No", "Note A", "Note B")</f>
        <v>#DIV/0!</v>
      </c>
      <c r="H170" s="152" t="e">
        <f>IF(H169="No", "Note A", "Note B")</f>
        <v>#DIV/0!</v>
      </c>
      <c r="J170" s="122"/>
    </row>
    <row r="171" spans="1:10" x14ac:dyDescent="0.25">
      <c r="A171" s="136" t="s">
        <v>463</v>
      </c>
      <c r="D171" s="153"/>
      <c r="E171" s="153"/>
      <c r="F171" s="153"/>
      <c r="G171" s="153"/>
      <c r="H171" s="75"/>
      <c r="J171" s="138"/>
    </row>
    <row r="172" spans="1:10" x14ac:dyDescent="0.25">
      <c r="A172" s="105"/>
      <c r="B172" s="87" t="s">
        <v>287</v>
      </c>
      <c r="C172" s="79"/>
      <c r="D172" s="79"/>
      <c r="E172" s="79"/>
      <c r="F172" s="79"/>
      <c r="G172" s="79"/>
      <c r="H172" s="80"/>
      <c r="J172" s="122"/>
    </row>
    <row r="173" spans="1:10" x14ac:dyDescent="0.25">
      <c r="A173" s="105"/>
      <c r="B173" s="402"/>
      <c r="C173" s="402"/>
      <c r="D173" s="259"/>
      <c r="E173" s="260"/>
      <c r="F173" s="260"/>
      <c r="G173" s="261"/>
      <c r="H173" s="276"/>
      <c r="J173" s="138"/>
    </row>
    <row r="174" spans="1:10" x14ac:dyDescent="0.25">
      <c r="A174" s="105"/>
      <c r="B174" s="424"/>
      <c r="C174" s="425"/>
      <c r="D174" s="259"/>
      <c r="E174" s="260"/>
      <c r="F174" s="260"/>
      <c r="G174" s="261"/>
      <c r="H174" s="276"/>
      <c r="J174" s="138"/>
    </row>
    <row r="175" spans="1:10" x14ac:dyDescent="0.25">
      <c r="A175" s="105"/>
      <c r="B175" s="424"/>
      <c r="C175" s="425"/>
      <c r="D175" s="259"/>
      <c r="E175" s="260"/>
      <c r="F175" s="260"/>
      <c r="G175" s="261"/>
      <c r="H175" s="276"/>
      <c r="J175" s="138"/>
    </row>
    <row r="176" spans="1:10" x14ac:dyDescent="0.25">
      <c r="A176" s="105"/>
      <c r="B176" s="424"/>
      <c r="C176" s="425"/>
      <c r="D176" s="259"/>
      <c r="E176" s="260"/>
      <c r="F176" s="260"/>
      <c r="G176" s="261"/>
      <c r="H176" s="276"/>
      <c r="J176" s="138"/>
    </row>
    <row r="177" spans="1:10" x14ac:dyDescent="0.25">
      <c r="A177" s="105"/>
      <c r="B177" s="430" t="s">
        <v>153</v>
      </c>
      <c r="C177" s="430"/>
      <c r="D177" s="259"/>
      <c r="E177" s="260"/>
      <c r="F177" s="260"/>
      <c r="G177" s="261"/>
      <c r="H177" s="262"/>
      <c r="J177" s="138"/>
    </row>
    <row r="178" spans="1:10" x14ac:dyDescent="0.25">
      <c r="A178" s="105"/>
      <c r="B178" s="402"/>
      <c r="C178" s="402"/>
      <c r="D178" s="260"/>
      <c r="E178" s="260"/>
      <c r="F178" s="260"/>
      <c r="G178" s="263"/>
      <c r="H178" s="264"/>
      <c r="J178" s="122"/>
    </row>
    <row r="179" spans="1:10" x14ac:dyDescent="0.25">
      <c r="A179" s="105"/>
      <c r="B179" s="87" t="s">
        <v>288</v>
      </c>
      <c r="C179" s="112"/>
      <c r="D179" s="139"/>
      <c r="E179" s="139"/>
      <c r="F179" s="139"/>
      <c r="G179" s="140"/>
      <c r="H179" s="141"/>
      <c r="J179" s="122"/>
    </row>
    <row r="180" spans="1:10" x14ac:dyDescent="0.25">
      <c r="A180" s="105"/>
      <c r="B180" s="402"/>
      <c r="C180" s="402"/>
      <c r="D180" s="260"/>
      <c r="E180" s="260"/>
      <c r="F180" s="260"/>
      <c r="G180" s="263"/>
      <c r="H180" s="264"/>
      <c r="J180" s="122"/>
    </row>
    <row r="181" spans="1:10" x14ac:dyDescent="0.25">
      <c r="A181" s="105"/>
      <c r="B181" s="424"/>
      <c r="C181" s="425"/>
      <c r="D181" s="260"/>
      <c r="E181" s="260"/>
      <c r="F181" s="260"/>
      <c r="G181" s="263"/>
      <c r="H181" s="264"/>
      <c r="J181" s="122"/>
    </row>
    <row r="182" spans="1:10" x14ac:dyDescent="0.25">
      <c r="A182" s="105"/>
      <c r="B182" s="424"/>
      <c r="C182" s="425"/>
      <c r="D182" s="260"/>
      <c r="E182" s="260"/>
      <c r="F182" s="260"/>
      <c r="G182" s="263"/>
      <c r="H182" s="264"/>
      <c r="J182" s="122"/>
    </row>
    <row r="183" spans="1:10" x14ac:dyDescent="0.25">
      <c r="A183" s="105"/>
      <c r="B183" s="424"/>
      <c r="C183" s="425"/>
      <c r="D183" s="260"/>
      <c r="E183" s="260"/>
      <c r="F183" s="260"/>
      <c r="G183" s="263"/>
      <c r="H183" s="264"/>
      <c r="J183" s="122"/>
    </row>
    <row r="184" spans="1:10" x14ac:dyDescent="0.25">
      <c r="A184" s="105"/>
      <c r="B184" s="403" t="s">
        <v>153</v>
      </c>
      <c r="C184" s="405"/>
      <c r="D184" s="260"/>
      <c r="E184" s="260"/>
      <c r="F184" s="260"/>
      <c r="G184" s="263"/>
      <c r="H184" s="264"/>
      <c r="J184" s="122"/>
    </row>
    <row r="185" spans="1:10" x14ac:dyDescent="0.25">
      <c r="A185" s="105"/>
      <c r="B185" s="402"/>
      <c r="C185" s="402"/>
      <c r="D185" s="260"/>
      <c r="E185" s="260"/>
      <c r="F185" s="260"/>
      <c r="G185" s="263"/>
      <c r="H185" s="264"/>
      <c r="J185" s="122"/>
    </row>
    <row r="186" spans="1:10" x14ac:dyDescent="0.25">
      <c r="A186" s="105"/>
      <c r="B186" s="142"/>
      <c r="C186" s="119"/>
      <c r="D186" s="143">
        <f>SUM(D173:D185)</f>
        <v>0</v>
      </c>
      <c r="E186" s="144">
        <f>SUM(E173:E185)</f>
        <v>0</v>
      </c>
      <c r="F186" s="144">
        <f>SUM(F173:F185)</f>
        <v>0</v>
      </c>
      <c r="G186" s="143">
        <f>SUM(G173:G185)</f>
        <v>0</v>
      </c>
      <c r="H186" s="145">
        <f>SUM(H173:H185)</f>
        <v>0</v>
      </c>
      <c r="J186" s="122"/>
    </row>
    <row r="187" spans="1:10" x14ac:dyDescent="0.25">
      <c r="A187" s="73" t="s">
        <v>131</v>
      </c>
      <c r="B187" s="49" t="s">
        <v>297</v>
      </c>
      <c r="C187" s="119"/>
      <c r="D187" s="146"/>
      <c r="E187" s="146"/>
      <c r="F187" s="146"/>
      <c r="G187" s="140"/>
      <c r="H187" s="141"/>
      <c r="J187" s="122"/>
    </row>
    <row r="188" spans="1:10" x14ac:dyDescent="0.25">
      <c r="A188" s="105"/>
      <c r="B188" s="197"/>
      <c r="C188" s="43" t="s">
        <v>283</v>
      </c>
      <c r="D188" s="143">
        <f>D173</f>
        <v>0</v>
      </c>
      <c r="E188" s="144">
        <f>E186</f>
        <v>0</v>
      </c>
      <c r="F188" s="144">
        <f>F186</f>
        <v>0</v>
      </c>
      <c r="G188" s="143">
        <f>G173</f>
        <v>0</v>
      </c>
      <c r="H188" s="149">
        <f>H173</f>
        <v>0</v>
      </c>
      <c r="J188" s="122"/>
    </row>
    <row r="189" spans="1:10" x14ac:dyDescent="0.25">
      <c r="A189" s="105"/>
      <c r="B189" s="197"/>
      <c r="C189" s="43" t="s">
        <v>284</v>
      </c>
      <c r="E189" s="298" t="e">
        <f>E188/D188</f>
        <v>#DIV/0!</v>
      </c>
      <c r="F189" s="298" t="e">
        <f>F188/D188</f>
        <v>#DIV/0!</v>
      </c>
      <c r="G189" s="298" t="e">
        <f>G188/D188</f>
        <v>#DIV/0!</v>
      </c>
      <c r="H189" s="299" t="e">
        <f>H188/D188</f>
        <v>#DIV/0!</v>
      </c>
      <c r="J189" s="122"/>
    </row>
    <row r="190" spans="1:10" x14ac:dyDescent="0.25">
      <c r="A190" s="105"/>
      <c r="B190" s="197"/>
      <c r="C190" s="43" t="s">
        <v>298</v>
      </c>
      <c r="E190" s="91" t="e">
        <f>IF(E189&gt;=(2/3),"Yes","No")</f>
        <v>#DIV/0!</v>
      </c>
      <c r="F190" s="91" t="e">
        <f>IF(F189&gt;=(2/3),"Yes","No")</f>
        <v>#DIV/0!</v>
      </c>
      <c r="G190" s="91" t="e">
        <f>IF(G189&gt;=(2/3),"Yes","No")</f>
        <v>#DIV/0!</v>
      </c>
      <c r="H190" s="150" t="e">
        <f>IF(H189&gt;=(2/3),"Yes","No")</f>
        <v>#DIV/0!</v>
      </c>
      <c r="J190" s="122"/>
    </row>
    <row r="191" spans="1:10" x14ac:dyDescent="0.25">
      <c r="A191" s="105"/>
      <c r="B191" s="198"/>
      <c r="C191" s="83"/>
      <c r="D191" s="83"/>
      <c r="E191" s="151" t="e">
        <f>IF(E190="No", "Note A", "Note B")</f>
        <v>#DIV/0!</v>
      </c>
      <c r="F191" s="151" t="e">
        <f>IF(F190="No", "Note A", "Note B")</f>
        <v>#DIV/0!</v>
      </c>
      <c r="G191" s="151" t="e">
        <f>IF(G190="No", "Note A", "Note B")</f>
        <v>#DIV/0!</v>
      </c>
      <c r="H191" s="152" t="e">
        <f>IF(H190="No", "Note A", "Note B")</f>
        <v>#DIV/0!</v>
      </c>
      <c r="J191" s="122"/>
    </row>
    <row r="192" spans="1:10" x14ac:dyDescent="0.25">
      <c r="A192" s="136" t="s">
        <v>464</v>
      </c>
      <c r="D192" s="153"/>
      <c r="E192" s="153"/>
      <c r="F192" s="153"/>
      <c r="G192" s="153"/>
      <c r="H192" s="75"/>
      <c r="J192" s="138"/>
    </row>
    <row r="193" spans="1:10" x14ac:dyDescent="0.25">
      <c r="A193" s="105"/>
      <c r="B193" s="87" t="s">
        <v>287</v>
      </c>
      <c r="C193" s="79"/>
      <c r="D193" s="79"/>
      <c r="E193" s="79"/>
      <c r="F193" s="79"/>
      <c r="G193" s="79"/>
      <c r="H193" s="80"/>
    </row>
    <row r="194" spans="1:10" x14ac:dyDescent="0.25">
      <c r="A194" s="105"/>
      <c r="B194" s="402"/>
      <c r="C194" s="402"/>
      <c r="D194" s="259"/>
      <c r="E194" s="260"/>
      <c r="F194" s="260"/>
      <c r="G194" s="261"/>
      <c r="H194" s="262"/>
      <c r="J194" s="138"/>
    </row>
    <row r="195" spans="1:10" x14ac:dyDescent="0.25">
      <c r="A195" s="105"/>
      <c r="B195" s="424"/>
      <c r="C195" s="425"/>
      <c r="D195" s="259"/>
      <c r="E195" s="260"/>
      <c r="F195" s="260"/>
      <c r="G195" s="261"/>
      <c r="H195" s="262"/>
      <c r="J195" s="138"/>
    </row>
    <row r="196" spans="1:10" x14ac:dyDescent="0.25">
      <c r="A196" s="105"/>
      <c r="B196" s="424"/>
      <c r="C196" s="425"/>
      <c r="D196" s="259"/>
      <c r="E196" s="260"/>
      <c r="F196" s="260"/>
      <c r="G196" s="261"/>
      <c r="H196" s="262"/>
      <c r="J196" s="138"/>
    </row>
    <row r="197" spans="1:10" x14ac:dyDescent="0.25">
      <c r="A197" s="105"/>
      <c r="B197" s="424"/>
      <c r="C197" s="425"/>
      <c r="D197" s="259"/>
      <c r="E197" s="260"/>
      <c r="F197" s="260"/>
      <c r="G197" s="261"/>
      <c r="H197" s="262"/>
      <c r="J197" s="138"/>
    </row>
    <row r="198" spans="1:10" x14ac:dyDescent="0.25">
      <c r="A198" s="105"/>
      <c r="B198" s="430" t="s">
        <v>153</v>
      </c>
      <c r="C198" s="430"/>
      <c r="D198" s="259"/>
      <c r="E198" s="260"/>
      <c r="F198" s="260"/>
      <c r="G198" s="261"/>
      <c r="H198" s="262"/>
      <c r="J198" s="138"/>
    </row>
    <row r="199" spans="1:10" x14ac:dyDescent="0.25">
      <c r="A199" s="105"/>
      <c r="B199" s="402"/>
      <c r="C199" s="402"/>
      <c r="D199" s="260"/>
      <c r="E199" s="260"/>
      <c r="F199" s="260"/>
      <c r="G199" s="263"/>
      <c r="H199" s="264"/>
    </row>
    <row r="200" spans="1:10" x14ac:dyDescent="0.25">
      <c r="A200" s="105"/>
      <c r="B200" s="87" t="s">
        <v>288</v>
      </c>
      <c r="C200" s="112"/>
      <c r="D200" s="139"/>
      <c r="E200" s="139"/>
      <c r="F200" s="139"/>
      <c r="G200" s="140"/>
      <c r="H200" s="141"/>
    </row>
    <row r="201" spans="1:10" x14ac:dyDescent="0.25">
      <c r="A201" s="105"/>
      <c r="B201" s="402"/>
      <c r="C201" s="402"/>
      <c r="D201" s="260"/>
      <c r="E201" s="260"/>
      <c r="F201" s="260"/>
      <c r="G201" s="263"/>
      <c r="H201" s="264"/>
    </row>
    <row r="202" spans="1:10" x14ac:dyDescent="0.25">
      <c r="A202" s="105"/>
      <c r="B202" s="424"/>
      <c r="C202" s="425"/>
      <c r="D202" s="260"/>
      <c r="E202" s="260"/>
      <c r="F202" s="260"/>
      <c r="G202" s="263"/>
      <c r="H202" s="264"/>
    </row>
    <row r="203" spans="1:10" x14ac:dyDescent="0.25">
      <c r="A203" s="105"/>
      <c r="B203" s="424"/>
      <c r="C203" s="425"/>
      <c r="D203" s="260"/>
      <c r="E203" s="260"/>
      <c r="F203" s="260"/>
      <c r="G203" s="263"/>
      <c r="H203" s="264"/>
    </row>
    <row r="204" spans="1:10" x14ac:dyDescent="0.25">
      <c r="A204" s="105"/>
      <c r="B204" s="424"/>
      <c r="C204" s="425"/>
      <c r="D204" s="260"/>
      <c r="E204" s="260"/>
      <c r="F204" s="260"/>
      <c r="G204" s="263"/>
      <c r="H204" s="264"/>
    </row>
    <row r="205" spans="1:10" x14ac:dyDescent="0.25">
      <c r="A205" s="105"/>
      <c r="B205" s="403" t="s">
        <v>153</v>
      </c>
      <c r="C205" s="405"/>
      <c r="D205" s="260"/>
      <c r="E205" s="260"/>
      <c r="F205" s="260"/>
      <c r="G205" s="263"/>
      <c r="H205" s="264"/>
    </row>
    <row r="206" spans="1:10" x14ac:dyDescent="0.25">
      <c r="A206" s="105"/>
      <c r="B206" s="402"/>
      <c r="C206" s="402"/>
      <c r="D206" s="260"/>
      <c r="E206" s="260"/>
      <c r="F206" s="260"/>
      <c r="G206" s="263"/>
      <c r="H206" s="264"/>
    </row>
    <row r="207" spans="1:10" x14ac:dyDescent="0.25">
      <c r="A207" s="105"/>
      <c r="B207" s="142"/>
      <c r="C207" s="119"/>
      <c r="D207" s="143">
        <f>SUM(D194:D206)</f>
        <v>0</v>
      </c>
      <c r="E207" s="144">
        <f>SUM(E194:E206)</f>
        <v>0</v>
      </c>
      <c r="F207" s="144">
        <f>SUM(F194:F206)</f>
        <v>0</v>
      </c>
      <c r="G207" s="143">
        <f>SUM(G194:G206)</f>
        <v>0</v>
      </c>
      <c r="H207" s="145">
        <f>SUM(H194:H206)</f>
        <v>0</v>
      </c>
    </row>
    <row r="208" spans="1:10" x14ac:dyDescent="0.25">
      <c r="A208" s="73" t="s">
        <v>131</v>
      </c>
      <c r="B208" s="49" t="s">
        <v>297</v>
      </c>
      <c r="C208" s="119"/>
      <c r="D208" s="146"/>
      <c r="E208" s="146"/>
      <c r="F208" s="146"/>
      <c r="G208" s="140"/>
      <c r="H208" s="141"/>
    </row>
    <row r="209" spans="1:8" x14ac:dyDescent="0.25">
      <c r="A209" s="105"/>
      <c r="B209" s="197"/>
      <c r="C209" s="43" t="s">
        <v>283</v>
      </c>
      <c r="D209" s="143">
        <f>D194</f>
        <v>0</v>
      </c>
      <c r="E209" s="144">
        <f>E207</f>
        <v>0</v>
      </c>
      <c r="F209" s="144">
        <f>F207</f>
        <v>0</v>
      </c>
      <c r="G209" s="143">
        <f>G194</f>
        <v>0</v>
      </c>
      <c r="H209" s="149">
        <f>H194</f>
        <v>0</v>
      </c>
    </row>
    <row r="210" spans="1:8" x14ac:dyDescent="0.25">
      <c r="A210" s="105"/>
      <c r="B210" s="197"/>
      <c r="C210" s="43" t="s">
        <v>284</v>
      </c>
      <c r="E210" s="298" t="e">
        <f>E209/D209</f>
        <v>#DIV/0!</v>
      </c>
      <c r="F210" s="298" t="e">
        <f>F209/D209</f>
        <v>#DIV/0!</v>
      </c>
      <c r="G210" s="298" t="e">
        <f>G209/D209</f>
        <v>#DIV/0!</v>
      </c>
      <c r="H210" s="299" t="e">
        <f>H209/D209</f>
        <v>#DIV/0!</v>
      </c>
    </row>
    <row r="211" spans="1:8" x14ac:dyDescent="0.25">
      <c r="A211" s="105"/>
      <c r="B211" s="197"/>
      <c r="C211" s="43" t="s">
        <v>298</v>
      </c>
      <c r="E211" s="91" t="e">
        <f>IF(E210&gt;=(2/3),"Yes","No")</f>
        <v>#DIV/0!</v>
      </c>
      <c r="F211" s="91" t="e">
        <f>IF(F210&gt;=(2/3),"Yes","No")</f>
        <v>#DIV/0!</v>
      </c>
      <c r="G211" s="91" t="e">
        <f>IF(G210&gt;=(2/3),"Yes","No")</f>
        <v>#DIV/0!</v>
      </c>
      <c r="H211" s="150" t="e">
        <f>IF(H210&gt;=(2/3),"Yes","No")</f>
        <v>#DIV/0!</v>
      </c>
    </row>
    <row r="212" spans="1:8" x14ac:dyDescent="0.25">
      <c r="A212" s="105"/>
      <c r="B212" s="198"/>
      <c r="C212" s="83"/>
      <c r="D212" s="83"/>
      <c r="E212" s="151" t="e">
        <f>IF(E211="No", "Note A", "Note B")</f>
        <v>#DIV/0!</v>
      </c>
      <c r="F212" s="151" t="e">
        <f>IF(F211="No", "Note A", "Note B")</f>
        <v>#DIV/0!</v>
      </c>
      <c r="G212" s="151" t="e">
        <f>IF(G211="No", "Note A", "Note B")</f>
        <v>#DIV/0!</v>
      </c>
      <c r="H212" s="152" t="e">
        <f>IF(H211="No", "Note A", "Note B")</f>
        <v>#DIV/0!</v>
      </c>
    </row>
    <row r="213" spans="1:8" x14ac:dyDescent="0.25">
      <c r="A213" s="105"/>
      <c r="D213" s="153"/>
      <c r="E213" s="153"/>
      <c r="F213" s="153"/>
      <c r="G213" s="153"/>
      <c r="H213" s="75"/>
    </row>
    <row r="214" spans="1:8" ht="15" customHeight="1" x14ac:dyDescent="0.25">
      <c r="A214" s="105"/>
      <c r="B214" s="154" t="s">
        <v>291</v>
      </c>
      <c r="C214" s="142" t="s">
        <v>317</v>
      </c>
      <c r="D214" s="142"/>
      <c r="E214" s="142"/>
      <c r="F214" s="142"/>
      <c r="G214" s="142"/>
      <c r="H214" s="155"/>
    </row>
    <row r="215" spans="1:8" ht="15" customHeight="1" x14ac:dyDescent="0.25">
      <c r="A215" s="105"/>
      <c r="B215" s="154" t="s">
        <v>292</v>
      </c>
      <c r="C215" s="437" t="s">
        <v>351</v>
      </c>
      <c r="D215" s="437"/>
      <c r="E215" s="437"/>
      <c r="F215" s="437"/>
      <c r="G215" s="437"/>
      <c r="H215" s="438"/>
    </row>
    <row r="216" spans="1:8" x14ac:dyDescent="0.25">
      <c r="A216" s="105"/>
      <c r="B216" s="156"/>
      <c r="C216" s="437"/>
      <c r="D216" s="437"/>
      <c r="E216" s="437"/>
      <c r="F216" s="437"/>
      <c r="G216" s="437"/>
      <c r="H216" s="438"/>
    </row>
    <row r="217" spans="1:8" x14ac:dyDescent="0.25">
      <c r="A217" s="105"/>
      <c r="E217" s="91"/>
      <c r="F217" s="91"/>
      <c r="G217" s="91"/>
      <c r="H217" s="150"/>
    </row>
    <row r="218" spans="1:8" x14ac:dyDescent="0.25">
      <c r="A218" s="73" t="s">
        <v>132</v>
      </c>
      <c r="B218" s="49" t="s">
        <v>293</v>
      </c>
      <c r="E218" s="91"/>
      <c r="F218" s="91"/>
      <c r="G218" s="91"/>
      <c r="H218" s="150"/>
    </row>
    <row r="219" spans="1:8" x14ac:dyDescent="0.25">
      <c r="A219" s="105"/>
      <c r="B219" s="426" t="s">
        <v>301</v>
      </c>
      <c r="C219" s="426"/>
      <c r="D219" s="426"/>
      <c r="E219" s="426"/>
      <c r="F219" s="426"/>
      <c r="G219" s="426"/>
      <c r="H219" s="427"/>
    </row>
    <row r="220" spans="1:8" x14ac:dyDescent="0.25">
      <c r="A220" s="73"/>
      <c r="B220" s="426"/>
      <c r="C220" s="426"/>
      <c r="D220" s="426"/>
      <c r="E220" s="426"/>
      <c r="F220" s="426"/>
      <c r="G220" s="426"/>
      <c r="H220" s="427"/>
    </row>
    <row r="221" spans="1:8" x14ac:dyDescent="0.25">
      <c r="A221" s="73"/>
      <c r="B221" s="426"/>
      <c r="C221" s="426"/>
      <c r="D221" s="426"/>
      <c r="E221" s="426"/>
      <c r="F221" s="426"/>
      <c r="G221" s="426"/>
      <c r="H221" s="427"/>
    </row>
    <row r="222" spans="1:8" x14ac:dyDescent="0.25">
      <c r="A222" s="73"/>
      <c r="E222" s="91"/>
      <c r="F222" s="91"/>
      <c r="G222" s="91"/>
      <c r="H222" s="150"/>
    </row>
    <row r="223" spans="1:8" x14ac:dyDescent="0.25">
      <c r="A223" s="73"/>
      <c r="B223" s="426" t="s">
        <v>334</v>
      </c>
      <c r="C223" s="426"/>
      <c r="D223" s="426"/>
      <c r="E223" s="426"/>
      <c r="F223" s="426"/>
      <c r="G223" s="426"/>
      <c r="H223" s="427"/>
    </row>
    <row r="224" spans="1:8" x14ac:dyDescent="0.25">
      <c r="A224" s="73"/>
      <c r="B224" s="426"/>
      <c r="C224" s="426"/>
      <c r="D224" s="426"/>
      <c r="E224" s="426"/>
      <c r="F224" s="426"/>
      <c r="G224" s="426"/>
      <c r="H224" s="427"/>
    </row>
    <row r="225" spans="1:8" x14ac:dyDescent="0.25">
      <c r="A225" s="73"/>
      <c r="B225" s="426"/>
      <c r="C225" s="426"/>
      <c r="D225" s="426"/>
      <c r="E225" s="426"/>
      <c r="F225" s="426"/>
      <c r="G225" s="426"/>
      <c r="H225" s="427"/>
    </row>
    <row r="226" spans="1:8" x14ac:dyDescent="0.25">
      <c r="A226" s="73"/>
      <c r="B226" s="426"/>
      <c r="C226" s="426"/>
      <c r="D226" s="426"/>
      <c r="E226" s="426"/>
      <c r="F226" s="426"/>
      <c r="G226" s="426"/>
      <c r="H226" s="427"/>
    </row>
    <row r="227" spans="1:8" x14ac:dyDescent="0.25">
      <c r="A227" s="73"/>
      <c r="B227" s="426"/>
      <c r="C227" s="426"/>
      <c r="D227" s="426"/>
      <c r="E227" s="426"/>
      <c r="F227" s="426"/>
      <c r="G227" s="426"/>
      <c r="H227" s="427"/>
    </row>
    <row r="228" spans="1:8" x14ac:dyDescent="0.25">
      <c r="A228" s="73"/>
      <c r="E228" s="91"/>
      <c r="F228" s="91"/>
      <c r="G228" s="91"/>
      <c r="H228" s="150"/>
    </row>
    <row r="229" spans="1:8" x14ac:dyDescent="0.25">
      <c r="A229" s="73"/>
      <c r="B229" s="49" t="s">
        <v>413</v>
      </c>
      <c r="D229" s="418"/>
      <c r="E229" s="418"/>
      <c r="F229" s="418"/>
      <c r="G229" s="418"/>
      <c r="H229" s="419"/>
    </row>
    <row r="230" spans="1:8" x14ac:dyDescent="0.25">
      <c r="A230" s="73"/>
      <c r="D230" s="77"/>
      <c r="E230" s="157"/>
      <c r="F230" s="157"/>
      <c r="G230" s="157"/>
      <c r="H230" s="158"/>
    </row>
    <row r="231" spans="1:8" x14ac:dyDescent="0.25">
      <c r="A231" s="73"/>
      <c r="D231" s="77" t="s">
        <v>302</v>
      </c>
      <c r="E231" s="157" t="s">
        <v>295</v>
      </c>
      <c r="F231" s="157" t="s">
        <v>300</v>
      </c>
      <c r="G231" s="157"/>
      <c r="H231" s="158"/>
    </row>
    <row r="232" spans="1:8" x14ac:dyDescent="0.25">
      <c r="A232" s="73"/>
      <c r="B232" s="159" t="s">
        <v>294</v>
      </c>
      <c r="C232" s="83"/>
      <c r="D232" s="160" t="s">
        <v>303</v>
      </c>
      <c r="E232" s="161" t="s">
        <v>296</v>
      </c>
      <c r="F232" s="161" t="s">
        <v>299</v>
      </c>
      <c r="G232" s="439" t="s">
        <v>304</v>
      </c>
      <c r="H232" s="440"/>
    </row>
    <row r="233" spans="1:8" x14ac:dyDescent="0.25">
      <c r="A233" s="73"/>
      <c r="B233" s="43" t="s">
        <v>490</v>
      </c>
      <c r="C233" s="43" t="s">
        <v>350</v>
      </c>
      <c r="E233" s="91"/>
      <c r="G233" s="91"/>
      <c r="H233" s="150"/>
    </row>
    <row r="234" spans="1:8" x14ac:dyDescent="0.25">
      <c r="A234" s="73"/>
      <c r="C234" s="162" t="str">
        <f>IF(E148="Yes", "Complete Analysis", "N/A - Do Not Complete")</f>
        <v>N/A - Do Not Complete</v>
      </c>
      <c r="D234" s="283"/>
      <c r="E234" s="260"/>
      <c r="F234" s="90" t="e">
        <f>E234/E240</f>
        <v>#DIV/0!</v>
      </c>
      <c r="G234" s="422"/>
      <c r="H234" s="423"/>
    </row>
    <row r="235" spans="1:8" x14ac:dyDescent="0.25">
      <c r="A235" s="73"/>
      <c r="D235" s="283"/>
      <c r="E235" s="260"/>
      <c r="F235" s="90" t="e">
        <f>E235/E240</f>
        <v>#DIV/0!</v>
      </c>
      <c r="G235" s="422"/>
      <c r="H235" s="423"/>
    </row>
    <row r="236" spans="1:8" x14ac:dyDescent="0.25">
      <c r="A236" s="73"/>
      <c r="D236" s="283"/>
      <c r="E236" s="260"/>
      <c r="F236" s="90" t="e">
        <f>E236/E240</f>
        <v>#DIV/0!</v>
      </c>
      <c r="G236" s="422"/>
      <c r="H236" s="423"/>
    </row>
    <row r="237" spans="1:8" x14ac:dyDescent="0.25">
      <c r="A237" s="73"/>
      <c r="D237" s="283"/>
      <c r="E237" s="260"/>
      <c r="F237" s="90" t="e">
        <f>E237/E240</f>
        <v>#DIV/0!</v>
      </c>
      <c r="G237" s="422"/>
      <c r="H237" s="423"/>
    </row>
    <row r="238" spans="1:8" x14ac:dyDescent="0.25">
      <c r="A238" s="73"/>
      <c r="D238" s="283"/>
      <c r="E238" s="260"/>
      <c r="F238" s="90" t="e">
        <f>E238/E240</f>
        <v>#DIV/0!</v>
      </c>
      <c r="G238" s="422"/>
      <c r="H238" s="423"/>
    </row>
    <row r="239" spans="1:8" x14ac:dyDescent="0.25">
      <c r="A239" s="73"/>
      <c r="D239" s="284"/>
      <c r="E239" s="266"/>
      <c r="F239" s="90" t="e">
        <f>E239/E240</f>
        <v>#DIV/0!</v>
      </c>
      <c r="G239" s="420"/>
      <c r="H239" s="421"/>
    </row>
    <row r="240" spans="1:8" x14ac:dyDescent="0.25">
      <c r="A240" s="73"/>
      <c r="C240" s="163"/>
      <c r="D240" s="163" t="s">
        <v>352</v>
      </c>
      <c r="E240" s="164">
        <f>SUM(E234:E239)</f>
        <v>0</v>
      </c>
      <c r="F240" s="91"/>
      <c r="G240" s="165" t="s">
        <v>305</v>
      </c>
      <c r="H240" s="287"/>
    </row>
    <row r="241" spans="1:10" x14ac:dyDescent="0.25">
      <c r="A241" s="73"/>
      <c r="E241" s="91"/>
      <c r="F241" s="91"/>
      <c r="G241" s="91"/>
      <c r="H241" s="150"/>
    </row>
    <row r="242" spans="1:10" x14ac:dyDescent="0.25">
      <c r="A242" s="73"/>
      <c r="B242" s="43" t="s">
        <v>490</v>
      </c>
      <c r="C242" s="43" t="s">
        <v>148</v>
      </c>
      <c r="E242" s="91"/>
      <c r="F242" s="91"/>
      <c r="G242" s="91"/>
      <c r="H242" s="150"/>
    </row>
    <row r="243" spans="1:10" x14ac:dyDescent="0.25">
      <c r="A243" s="73"/>
      <c r="C243" s="162" t="str">
        <f>IF(F148="Yes", "Complete Analysis", "N/A - Do Not Complete")</f>
        <v>N/A - Do Not Complete</v>
      </c>
      <c r="D243" s="283"/>
      <c r="E243" s="260"/>
      <c r="F243" s="90" t="e">
        <f>E243/E249</f>
        <v>#DIV/0!</v>
      </c>
      <c r="G243" s="422"/>
      <c r="H243" s="423"/>
    </row>
    <row r="244" spans="1:10" x14ac:dyDescent="0.25">
      <c r="A244" s="73"/>
      <c r="D244" s="283"/>
      <c r="E244" s="260"/>
      <c r="F244" s="90" t="e">
        <f>E244/E249</f>
        <v>#DIV/0!</v>
      </c>
      <c r="G244" s="422"/>
      <c r="H244" s="423"/>
    </row>
    <row r="245" spans="1:10" x14ac:dyDescent="0.25">
      <c r="A245" s="73"/>
      <c r="D245" s="283"/>
      <c r="E245" s="260"/>
      <c r="F245" s="90" t="e">
        <f>E245/E249</f>
        <v>#DIV/0!</v>
      </c>
      <c r="G245" s="422"/>
      <c r="H245" s="423"/>
    </row>
    <row r="246" spans="1:10" x14ac:dyDescent="0.25">
      <c r="A246" s="73"/>
      <c r="D246" s="283"/>
      <c r="E246" s="260"/>
      <c r="F246" s="90" t="e">
        <f>E246/E249</f>
        <v>#DIV/0!</v>
      </c>
      <c r="G246" s="422"/>
      <c r="H246" s="423"/>
    </row>
    <row r="247" spans="1:10" x14ac:dyDescent="0.25">
      <c r="A247" s="73"/>
      <c r="D247" s="283"/>
      <c r="E247" s="260"/>
      <c r="F247" s="90" t="e">
        <f>E247/E249</f>
        <v>#DIV/0!</v>
      </c>
      <c r="G247" s="422"/>
      <c r="H247" s="423"/>
    </row>
    <row r="248" spans="1:10" x14ac:dyDescent="0.25">
      <c r="A248" s="73"/>
      <c r="D248" s="284"/>
      <c r="E248" s="266"/>
      <c r="F248" s="90" t="e">
        <f>E248/E249</f>
        <v>#DIV/0!</v>
      </c>
      <c r="G248" s="420"/>
      <c r="H248" s="421"/>
    </row>
    <row r="249" spans="1:10" x14ac:dyDescent="0.25">
      <c r="A249" s="73"/>
      <c r="D249" s="163" t="s">
        <v>306</v>
      </c>
      <c r="E249" s="164">
        <f>SUM(E243:E248)</f>
        <v>0</v>
      </c>
      <c r="F249" s="91"/>
      <c r="G249" s="165" t="s">
        <v>305</v>
      </c>
      <c r="H249" s="288"/>
    </row>
    <row r="250" spans="1:10" x14ac:dyDescent="0.25">
      <c r="A250" s="73"/>
      <c r="D250" s="163"/>
      <c r="E250" s="139"/>
      <c r="F250" s="91"/>
      <c r="G250" s="165"/>
      <c r="H250" s="166"/>
    </row>
    <row r="251" spans="1:10" x14ac:dyDescent="0.25">
      <c r="A251" s="105"/>
      <c r="B251" s="43" t="s">
        <v>490</v>
      </c>
      <c r="C251" s="43" t="s">
        <v>491</v>
      </c>
      <c r="E251" s="91"/>
      <c r="F251" s="91"/>
      <c r="G251" s="91"/>
      <c r="H251" s="150"/>
      <c r="J251" s="138"/>
    </row>
    <row r="252" spans="1:10" x14ac:dyDescent="0.25">
      <c r="A252" s="105"/>
      <c r="C252" s="162" t="str">
        <f>IF(G148="Yes", "Complete Analysis", "N/A - Do Not Complete")</f>
        <v>N/A - Do Not Complete</v>
      </c>
      <c r="D252" s="283" t="s">
        <v>790</v>
      </c>
      <c r="E252" s="259">
        <v>191567</v>
      </c>
      <c r="F252" s="90">
        <f>E252/E$256</f>
        <v>0.32323418098495421</v>
      </c>
      <c r="G252" s="422" t="s">
        <v>831</v>
      </c>
      <c r="H252" s="423"/>
      <c r="J252" s="138"/>
    </row>
    <row r="253" spans="1:10" x14ac:dyDescent="0.25">
      <c r="A253" s="105"/>
      <c r="D253" s="283" t="s">
        <v>791</v>
      </c>
      <c r="E253" s="259">
        <v>156561</v>
      </c>
      <c r="F253" s="90">
        <f>E253/E$256</f>
        <v>0.26416797574313644</v>
      </c>
      <c r="G253" s="422" t="s">
        <v>832</v>
      </c>
      <c r="H253" s="423"/>
      <c r="J253" s="138"/>
    </row>
    <row r="254" spans="1:10" x14ac:dyDescent="0.25">
      <c r="A254" s="105"/>
      <c r="D254" s="285" t="s">
        <v>792</v>
      </c>
      <c r="E254" s="267">
        <v>45410</v>
      </c>
      <c r="F254" s="90">
        <f>E254/E$256</f>
        <v>7.6621047249927021E-2</v>
      </c>
      <c r="G254" s="422" t="s">
        <v>833</v>
      </c>
      <c r="H254" s="423"/>
    </row>
    <row r="255" spans="1:10" x14ac:dyDescent="0.25">
      <c r="A255" s="105"/>
      <c r="D255" s="284" t="s">
        <v>793</v>
      </c>
      <c r="E255" s="272">
        <v>199119</v>
      </c>
      <c r="F255" s="90">
        <f>E255/E$256</f>
        <v>0.33597679602198238</v>
      </c>
      <c r="G255" s="420" t="s">
        <v>834</v>
      </c>
      <c r="H255" s="421"/>
    </row>
    <row r="256" spans="1:10" x14ac:dyDescent="0.25">
      <c r="A256" s="105"/>
      <c r="D256" s="163" t="s">
        <v>307</v>
      </c>
      <c r="E256" s="185">
        <f>SUM(E252:E255)</f>
        <v>592657</v>
      </c>
      <c r="F256" s="91"/>
      <c r="G256" s="165" t="s">
        <v>305</v>
      </c>
      <c r="H256" s="287"/>
    </row>
    <row r="257" spans="1:10" x14ac:dyDescent="0.25">
      <c r="A257" s="105"/>
      <c r="E257" s="91"/>
      <c r="F257" s="91"/>
      <c r="G257" s="91"/>
      <c r="H257" s="150"/>
    </row>
    <row r="258" spans="1:10" x14ac:dyDescent="0.25">
      <c r="A258" s="105"/>
      <c r="B258" s="43" t="s">
        <v>490</v>
      </c>
      <c r="C258" s="43" t="s">
        <v>511</v>
      </c>
      <c r="E258" s="91"/>
      <c r="F258" s="91"/>
      <c r="G258" s="91"/>
      <c r="H258" s="150"/>
      <c r="J258" s="138"/>
    </row>
    <row r="259" spans="1:10" x14ac:dyDescent="0.25">
      <c r="A259" s="105"/>
      <c r="C259" s="162" t="e">
        <f>IF(G169="Yes", "Complete Analysis", "N/A - Do Not Complete")</f>
        <v>#DIV/0!</v>
      </c>
      <c r="D259" s="283"/>
      <c r="E259" s="259"/>
      <c r="F259" s="90" t="e">
        <f t="shared" ref="F259:F264" si="2">E259/E$265</f>
        <v>#DIV/0!</v>
      </c>
      <c r="G259" s="422"/>
      <c r="H259" s="423"/>
      <c r="J259" s="138"/>
    </row>
    <row r="260" spans="1:10" x14ac:dyDescent="0.25">
      <c r="A260" s="105"/>
      <c r="D260" s="283"/>
      <c r="E260" s="259"/>
      <c r="F260" s="90" t="e">
        <f t="shared" si="2"/>
        <v>#DIV/0!</v>
      </c>
      <c r="G260" s="422"/>
      <c r="H260" s="423"/>
    </row>
    <row r="261" spans="1:10" x14ac:dyDescent="0.25">
      <c r="A261" s="105"/>
      <c r="D261" s="283"/>
      <c r="E261" s="259"/>
      <c r="F261" s="90" t="e">
        <f t="shared" si="2"/>
        <v>#DIV/0!</v>
      </c>
      <c r="G261" s="422"/>
      <c r="H261" s="423"/>
    </row>
    <row r="262" spans="1:10" x14ac:dyDescent="0.25">
      <c r="A262" s="105"/>
      <c r="D262" s="283"/>
      <c r="E262" s="259"/>
      <c r="F262" s="90" t="e">
        <f t="shared" si="2"/>
        <v>#DIV/0!</v>
      </c>
      <c r="G262" s="422"/>
      <c r="H262" s="423"/>
    </row>
    <row r="263" spans="1:10" x14ac:dyDescent="0.25">
      <c r="A263" s="105"/>
      <c r="D263" s="285"/>
      <c r="E263" s="267"/>
      <c r="F263" s="90" t="e">
        <f t="shared" si="2"/>
        <v>#DIV/0!</v>
      </c>
      <c r="G263" s="422"/>
      <c r="H263" s="423"/>
      <c r="J263" s="178"/>
    </row>
    <row r="264" spans="1:10" x14ac:dyDescent="0.25">
      <c r="A264" s="105"/>
      <c r="D264" s="284"/>
      <c r="E264" s="272"/>
      <c r="F264" s="90" t="e">
        <f t="shared" si="2"/>
        <v>#DIV/0!</v>
      </c>
      <c r="G264" s="420"/>
      <c r="H264" s="421"/>
    </row>
    <row r="265" spans="1:10" x14ac:dyDescent="0.25">
      <c r="A265" s="105"/>
      <c r="D265" s="163" t="s">
        <v>307</v>
      </c>
      <c r="E265" s="185">
        <f>SUM(E259:E264)</f>
        <v>0</v>
      </c>
      <c r="F265" s="91"/>
      <c r="G265" s="165" t="s">
        <v>305</v>
      </c>
      <c r="H265" s="287"/>
    </row>
    <row r="266" spans="1:10" x14ac:dyDescent="0.25">
      <c r="A266" s="105"/>
      <c r="E266" s="91"/>
      <c r="F266" s="91"/>
      <c r="G266" s="91"/>
      <c r="H266" s="150"/>
    </row>
    <row r="267" spans="1:10" x14ac:dyDescent="0.25">
      <c r="A267" s="105"/>
      <c r="B267" s="43" t="s">
        <v>490</v>
      </c>
      <c r="C267" s="43" t="s">
        <v>512</v>
      </c>
      <c r="E267" s="91"/>
      <c r="F267" s="91"/>
      <c r="G267" s="91"/>
      <c r="H267" s="150"/>
      <c r="J267" s="138"/>
    </row>
    <row r="268" spans="1:10" x14ac:dyDescent="0.25">
      <c r="A268" s="105"/>
      <c r="C268" s="162" t="e">
        <f>IF(G190="Yes", "Complete Analysis", "N/A - Do Not Complete")</f>
        <v>#DIV/0!</v>
      </c>
      <c r="D268" s="283"/>
      <c r="E268" s="259"/>
      <c r="F268" s="90" t="e">
        <f t="shared" ref="F268:F273" si="3">E268/E$274</f>
        <v>#DIV/0!</v>
      </c>
      <c r="G268" s="422"/>
      <c r="H268" s="423"/>
      <c r="J268" s="138"/>
    </row>
    <row r="269" spans="1:10" x14ac:dyDescent="0.25">
      <c r="A269" s="105"/>
      <c r="D269" s="283"/>
      <c r="E269" s="259"/>
      <c r="F269" s="90" t="e">
        <f t="shared" si="3"/>
        <v>#DIV/0!</v>
      </c>
      <c r="G269" s="422"/>
      <c r="H269" s="423"/>
    </row>
    <row r="270" spans="1:10" x14ac:dyDescent="0.25">
      <c r="A270" s="105"/>
      <c r="D270" s="283"/>
      <c r="E270" s="259"/>
      <c r="F270" s="90" t="e">
        <f t="shared" si="3"/>
        <v>#DIV/0!</v>
      </c>
      <c r="G270" s="422"/>
      <c r="H270" s="423"/>
    </row>
    <row r="271" spans="1:10" x14ac:dyDescent="0.25">
      <c r="A271" s="105"/>
      <c r="D271" s="283"/>
      <c r="E271" s="259"/>
      <c r="F271" s="90" t="e">
        <f t="shared" si="3"/>
        <v>#DIV/0!</v>
      </c>
      <c r="G271" s="422"/>
      <c r="H271" s="423"/>
    </row>
    <row r="272" spans="1:10" x14ac:dyDescent="0.25">
      <c r="A272" s="105"/>
      <c r="D272" s="285"/>
      <c r="E272" s="267"/>
      <c r="F272" s="90" t="e">
        <f t="shared" si="3"/>
        <v>#DIV/0!</v>
      </c>
      <c r="G272" s="422"/>
      <c r="H272" s="423"/>
      <c r="J272" s="178"/>
    </row>
    <row r="273" spans="1:10" x14ac:dyDescent="0.25">
      <c r="A273" s="105"/>
      <c r="D273" s="284"/>
      <c r="E273" s="272"/>
      <c r="F273" s="90" t="e">
        <f t="shared" si="3"/>
        <v>#DIV/0!</v>
      </c>
      <c r="G273" s="420"/>
      <c r="H273" s="421"/>
    </row>
    <row r="274" spans="1:10" x14ac:dyDescent="0.25">
      <c r="A274" s="105"/>
      <c r="D274" s="163" t="s">
        <v>307</v>
      </c>
      <c r="E274" s="185">
        <f>SUM(E268:E273)</f>
        <v>0</v>
      </c>
      <c r="F274" s="91"/>
      <c r="G274" s="199" t="s">
        <v>305</v>
      </c>
      <c r="H274" s="287"/>
    </row>
    <row r="275" spans="1:10" x14ac:dyDescent="0.25">
      <c r="A275" s="105"/>
      <c r="E275" s="91"/>
      <c r="F275" s="91"/>
      <c r="G275" s="91"/>
      <c r="H275" s="150"/>
    </row>
    <row r="276" spans="1:10" x14ac:dyDescent="0.25">
      <c r="A276" s="105"/>
      <c r="B276" s="43" t="s">
        <v>490</v>
      </c>
      <c r="C276" s="43" t="s">
        <v>513</v>
      </c>
      <c r="E276" s="91"/>
      <c r="F276" s="91"/>
      <c r="G276" s="91"/>
      <c r="H276" s="150"/>
      <c r="J276" s="138"/>
    </row>
    <row r="277" spans="1:10" x14ac:dyDescent="0.25">
      <c r="A277" s="105"/>
      <c r="C277" s="162" t="e">
        <f>IF(G211="Yes", "Complete Analysis", "N/A - Do Not Complete")</f>
        <v>#DIV/0!</v>
      </c>
      <c r="D277" s="283"/>
      <c r="E277" s="260"/>
      <c r="F277" s="90" t="e">
        <f t="shared" ref="F277:F282" si="4">E277/E$283</f>
        <v>#DIV/0!</v>
      </c>
      <c r="G277" s="422"/>
      <c r="H277" s="423"/>
      <c r="J277" s="138"/>
    </row>
    <row r="278" spans="1:10" x14ac:dyDescent="0.25">
      <c r="A278" s="105"/>
      <c r="D278" s="283"/>
      <c r="E278" s="260"/>
      <c r="F278" s="90" t="e">
        <f t="shared" si="4"/>
        <v>#DIV/0!</v>
      </c>
      <c r="G278" s="422"/>
      <c r="H278" s="423"/>
    </row>
    <row r="279" spans="1:10" x14ac:dyDescent="0.25">
      <c r="A279" s="105"/>
      <c r="D279" s="283"/>
      <c r="E279" s="260"/>
      <c r="F279" s="90" t="e">
        <f t="shared" si="4"/>
        <v>#DIV/0!</v>
      </c>
      <c r="G279" s="422"/>
      <c r="H279" s="423"/>
    </row>
    <row r="280" spans="1:10" x14ac:dyDescent="0.25">
      <c r="A280" s="105"/>
      <c r="D280" s="283"/>
      <c r="E280" s="260"/>
      <c r="F280" s="90" t="e">
        <f t="shared" si="4"/>
        <v>#DIV/0!</v>
      </c>
      <c r="G280" s="422"/>
      <c r="H280" s="423"/>
    </row>
    <row r="281" spans="1:10" x14ac:dyDescent="0.25">
      <c r="A281" s="105"/>
      <c r="D281" s="283"/>
      <c r="E281" s="260"/>
      <c r="F281" s="90" t="e">
        <f t="shared" si="4"/>
        <v>#DIV/0!</v>
      </c>
      <c r="G281" s="422"/>
      <c r="H281" s="423"/>
      <c r="J281" s="178"/>
    </row>
    <row r="282" spans="1:10" x14ac:dyDescent="0.25">
      <c r="A282" s="105"/>
      <c r="D282" s="293"/>
      <c r="E282" s="278"/>
      <c r="F282" s="90" t="e">
        <f t="shared" si="4"/>
        <v>#DIV/0!</v>
      </c>
      <c r="G282" s="420"/>
      <c r="H282" s="421"/>
    </row>
    <row r="283" spans="1:10" x14ac:dyDescent="0.25">
      <c r="A283" s="105"/>
      <c r="D283" s="163" t="s">
        <v>307</v>
      </c>
      <c r="E283" s="185">
        <f>SUM(E277:E282)</f>
        <v>0</v>
      </c>
      <c r="F283" s="91"/>
      <c r="G283" s="199" t="s">
        <v>305</v>
      </c>
      <c r="H283" s="287"/>
    </row>
    <row r="284" spans="1:10" x14ac:dyDescent="0.25">
      <c r="A284" s="105"/>
      <c r="E284" s="91"/>
      <c r="F284" s="91"/>
      <c r="G284" s="91"/>
      <c r="H284" s="150"/>
    </row>
    <row r="285" spans="1:10" x14ac:dyDescent="0.25">
      <c r="A285" s="105"/>
      <c r="B285" s="43" t="s">
        <v>490</v>
      </c>
      <c r="C285" s="43" t="s">
        <v>492</v>
      </c>
      <c r="E285" s="91"/>
      <c r="F285" s="91"/>
      <c r="G285" s="91"/>
      <c r="H285" s="150"/>
    </row>
    <row r="286" spans="1:10" x14ac:dyDescent="0.25">
      <c r="A286" s="105"/>
      <c r="C286" s="162" t="str">
        <f>IF(H148="Yes", "Complete Analysis", "N/A - Do Not Complete")</f>
        <v>N/A - Do Not Complete</v>
      </c>
      <c r="D286" s="294"/>
      <c r="E286" s="259"/>
      <c r="F286" s="90" t="e">
        <f>E286/E288</f>
        <v>#DIV/0!</v>
      </c>
      <c r="G286" s="422"/>
      <c r="H286" s="423"/>
    </row>
    <row r="287" spans="1:10" x14ac:dyDescent="0.25">
      <c r="A287" s="105"/>
      <c r="C287" s="162"/>
      <c r="D287" s="284"/>
      <c r="E287" s="266"/>
      <c r="F287" s="90" t="e">
        <f>E287/E288</f>
        <v>#DIV/0!</v>
      </c>
      <c r="G287" s="420"/>
      <c r="H287" s="421"/>
    </row>
    <row r="288" spans="1:10" x14ac:dyDescent="0.25">
      <c r="A288" s="105"/>
      <c r="C288" s="162"/>
      <c r="D288" s="163" t="s">
        <v>308</v>
      </c>
      <c r="E288" s="167">
        <f>SUM(E286:E287)</f>
        <v>0</v>
      </c>
      <c r="F288" s="90"/>
      <c r="G288" s="165" t="s">
        <v>305</v>
      </c>
      <c r="H288" s="295"/>
    </row>
    <row r="289" spans="1:8" ht="15.75" thickBot="1" x14ac:dyDescent="0.3">
      <c r="A289" s="120"/>
      <c r="B289" s="95"/>
      <c r="C289" s="168"/>
      <c r="D289" s="169"/>
      <c r="E289" s="169"/>
      <c r="F289" s="170"/>
      <c r="G289" s="96"/>
      <c r="H289" s="171"/>
    </row>
    <row r="290" spans="1:8" ht="15.75" thickBot="1" x14ac:dyDescent="0.3">
      <c r="C290" s="162"/>
      <c r="E290" s="139"/>
      <c r="F290" s="91"/>
      <c r="G290" s="91"/>
      <c r="H290" s="91"/>
    </row>
    <row r="291" spans="1:8" ht="16.5" thickBot="1" x14ac:dyDescent="0.3">
      <c r="A291" s="414" t="s">
        <v>432</v>
      </c>
      <c r="B291" s="415"/>
      <c r="C291" s="415"/>
      <c r="D291" s="415"/>
      <c r="E291" s="415"/>
      <c r="F291" s="415"/>
      <c r="G291" s="415"/>
      <c r="H291" s="416"/>
    </row>
    <row r="292" spans="1:8" x14ac:dyDescent="0.25">
      <c r="A292" s="73" t="s">
        <v>134</v>
      </c>
      <c r="B292" s="431" t="s">
        <v>335</v>
      </c>
      <c r="C292" s="431"/>
      <c r="D292" s="431"/>
      <c r="E292" s="431"/>
      <c r="F292" s="431"/>
      <c r="G292" s="431"/>
      <c r="H292" s="432"/>
    </row>
    <row r="293" spans="1:8" x14ac:dyDescent="0.25">
      <c r="A293" s="73"/>
      <c r="B293" s="426"/>
      <c r="C293" s="426"/>
      <c r="D293" s="426"/>
      <c r="E293" s="426"/>
      <c r="F293" s="426"/>
      <c r="G293" s="426"/>
      <c r="H293" s="427"/>
    </row>
    <row r="294" spans="1:8" x14ac:dyDescent="0.25">
      <c r="A294" s="105"/>
      <c r="H294" s="75"/>
    </row>
    <row r="295" spans="1:8" x14ac:dyDescent="0.25">
      <c r="A295" s="73"/>
      <c r="B295" s="49" t="s">
        <v>413</v>
      </c>
      <c r="D295" s="418"/>
      <c r="E295" s="418"/>
      <c r="F295" s="418"/>
      <c r="G295" s="418"/>
      <c r="H295" s="419"/>
    </row>
    <row r="296" spans="1:8" x14ac:dyDescent="0.25">
      <c r="A296" s="73"/>
      <c r="C296" s="77"/>
      <c r="D296" s="77"/>
      <c r="E296" s="77"/>
      <c r="F296" s="77"/>
      <c r="G296" s="77"/>
      <c r="H296" s="78"/>
    </row>
    <row r="297" spans="1:8" x14ac:dyDescent="0.25">
      <c r="A297" s="105"/>
      <c r="E297" s="433" t="s">
        <v>290</v>
      </c>
      <c r="F297" s="433"/>
      <c r="G297" s="433"/>
      <c r="H297" s="434"/>
    </row>
    <row r="298" spans="1:8" x14ac:dyDescent="0.25">
      <c r="A298" s="105"/>
      <c r="E298" s="79" t="s">
        <v>138</v>
      </c>
      <c r="F298" s="79" t="s">
        <v>138</v>
      </c>
      <c r="G298" s="79" t="s">
        <v>138</v>
      </c>
      <c r="H298" s="80" t="s">
        <v>138</v>
      </c>
    </row>
    <row r="299" spans="1:8" x14ac:dyDescent="0.25">
      <c r="A299" s="105"/>
      <c r="B299" s="81" t="s">
        <v>201</v>
      </c>
      <c r="C299" s="82"/>
      <c r="D299" s="83"/>
      <c r="E299" s="82" t="s">
        <v>350</v>
      </c>
      <c r="F299" s="82" t="s">
        <v>148</v>
      </c>
      <c r="G299" s="82" t="s">
        <v>285</v>
      </c>
      <c r="H299" s="134" t="s">
        <v>286</v>
      </c>
    </row>
    <row r="300" spans="1:8" ht="21.95" customHeight="1" x14ac:dyDescent="0.25">
      <c r="A300" s="105"/>
      <c r="B300" s="87" t="s">
        <v>287</v>
      </c>
      <c r="C300" s="79"/>
      <c r="D300" s="79"/>
      <c r="E300" s="79"/>
      <c r="F300" s="79"/>
      <c r="G300" s="79"/>
      <c r="H300" s="80"/>
    </row>
    <row r="301" spans="1:8" x14ac:dyDescent="0.25">
      <c r="A301" s="105"/>
      <c r="B301" s="435" t="s">
        <v>794</v>
      </c>
      <c r="C301" s="435"/>
      <c r="D301" s="435"/>
      <c r="E301" s="268"/>
      <c r="F301" s="268"/>
      <c r="G301" s="279" t="s">
        <v>795</v>
      </c>
      <c r="H301" s="269"/>
    </row>
    <row r="302" spans="1:8" x14ac:dyDescent="0.25">
      <c r="A302" s="105"/>
      <c r="B302" s="435" t="s">
        <v>796</v>
      </c>
      <c r="C302" s="435"/>
      <c r="D302" s="435"/>
      <c r="E302" s="268"/>
      <c r="F302" s="268"/>
      <c r="G302" s="279" t="s">
        <v>795</v>
      </c>
      <c r="H302" s="269"/>
    </row>
    <row r="303" spans="1:8" x14ac:dyDescent="0.25">
      <c r="A303" s="105"/>
      <c r="B303" s="402" t="s">
        <v>797</v>
      </c>
      <c r="C303" s="402"/>
      <c r="D303" s="402"/>
      <c r="E303" s="270"/>
      <c r="F303" s="270"/>
      <c r="G303" s="279" t="s">
        <v>795</v>
      </c>
      <c r="H303" s="269"/>
    </row>
    <row r="304" spans="1:8" x14ac:dyDescent="0.25">
      <c r="A304" s="105"/>
      <c r="B304" s="402" t="s">
        <v>798</v>
      </c>
      <c r="C304" s="402"/>
      <c r="D304" s="402"/>
      <c r="E304" s="270"/>
      <c r="F304" s="270"/>
      <c r="G304" s="279" t="s">
        <v>795</v>
      </c>
      <c r="H304" s="269"/>
    </row>
    <row r="305" spans="1:10" x14ac:dyDescent="0.25">
      <c r="A305" s="105"/>
      <c r="B305" s="402" t="s">
        <v>799</v>
      </c>
      <c r="C305" s="402"/>
      <c r="D305" s="402"/>
      <c r="E305" s="270"/>
      <c r="F305" s="270"/>
      <c r="G305" s="279" t="s">
        <v>795</v>
      </c>
      <c r="H305" s="269"/>
    </row>
    <row r="306" spans="1:10" x14ac:dyDescent="0.25">
      <c r="A306" s="105"/>
      <c r="B306" s="402"/>
      <c r="C306" s="402"/>
      <c r="D306" s="402"/>
      <c r="E306" s="270"/>
      <c r="F306" s="270"/>
      <c r="G306" s="279"/>
      <c r="H306" s="269"/>
    </row>
    <row r="307" spans="1:10" x14ac:dyDescent="0.25">
      <c r="A307" s="105"/>
      <c r="B307" s="430" t="s">
        <v>153</v>
      </c>
      <c r="C307" s="430"/>
      <c r="D307" s="430"/>
      <c r="E307" s="270"/>
      <c r="F307" s="270"/>
      <c r="G307" s="270"/>
      <c r="H307" s="271"/>
    </row>
    <row r="308" spans="1:10" x14ac:dyDescent="0.25">
      <c r="A308" s="105"/>
      <c r="B308" s="402"/>
      <c r="C308" s="402"/>
      <c r="D308" s="402"/>
      <c r="E308" s="270"/>
      <c r="F308" s="270"/>
      <c r="G308" s="270"/>
      <c r="H308" s="271"/>
    </row>
    <row r="309" spans="1:10" ht="21.95" customHeight="1" x14ac:dyDescent="0.25">
      <c r="A309" s="105"/>
      <c r="B309" s="87" t="s">
        <v>288</v>
      </c>
      <c r="C309" s="112"/>
      <c r="D309" s="139"/>
      <c r="E309" s="139"/>
      <c r="F309" s="139"/>
      <c r="G309" s="140"/>
      <c r="H309" s="141"/>
    </row>
    <row r="310" spans="1:10" x14ac:dyDescent="0.25">
      <c r="A310" s="105"/>
      <c r="B310" s="402"/>
      <c r="C310" s="402"/>
      <c r="D310" s="402"/>
      <c r="E310" s="270"/>
      <c r="F310" s="270"/>
      <c r="G310" s="270"/>
      <c r="H310" s="271"/>
    </row>
    <row r="311" spans="1:10" x14ac:dyDescent="0.25">
      <c r="A311" s="105"/>
      <c r="B311" s="424"/>
      <c r="C311" s="436"/>
      <c r="D311" s="425"/>
      <c r="E311" s="270"/>
      <c r="F311" s="270"/>
      <c r="G311" s="270"/>
      <c r="H311" s="271"/>
    </row>
    <row r="312" spans="1:10" x14ac:dyDescent="0.25">
      <c r="A312" s="105"/>
      <c r="B312" s="424"/>
      <c r="C312" s="436"/>
      <c r="D312" s="425"/>
      <c r="E312" s="270"/>
      <c r="F312" s="270"/>
      <c r="G312" s="270"/>
      <c r="H312" s="271"/>
    </row>
    <row r="313" spans="1:10" x14ac:dyDescent="0.25">
      <c r="A313" s="105"/>
      <c r="B313" s="424"/>
      <c r="C313" s="436"/>
      <c r="D313" s="425"/>
      <c r="E313" s="270"/>
      <c r="F313" s="270"/>
      <c r="G313" s="270"/>
      <c r="H313" s="271"/>
    </row>
    <row r="314" spans="1:10" x14ac:dyDescent="0.25">
      <c r="A314" s="105"/>
      <c r="B314" s="424"/>
      <c r="C314" s="436"/>
      <c r="D314" s="425"/>
      <c r="E314" s="270"/>
      <c r="F314" s="270"/>
      <c r="G314" s="270"/>
      <c r="H314" s="271"/>
    </row>
    <row r="315" spans="1:10" x14ac:dyDescent="0.25">
      <c r="A315" s="105"/>
      <c r="B315" s="430" t="s">
        <v>153</v>
      </c>
      <c r="C315" s="430"/>
      <c r="D315" s="430"/>
      <c r="E315" s="270"/>
      <c r="F315" s="270"/>
      <c r="G315" s="270"/>
      <c r="H315" s="271"/>
    </row>
    <row r="316" spans="1:10" x14ac:dyDescent="0.25">
      <c r="A316" s="105"/>
      <c r="B316" s="402"/>
      <c r="C316" s="402"/>
      <c r="D316" s="402"/>
      <c r="E316" s="270"/>
      <c r="F316" s="270"/>
      <c r="G316" s="270"/>
      <c r="H316" s="271"/>
    </row>
    <row r="317" spans="1:10" x14ac:dyDescent="0.25">
      <c r="A317" s="105"/>
      <c r="B317" s="118"/>
      <c r="C317" s="118"/>
      <c r="D317" s="118"/>
      <c r="E317" s="119"/>
      <c r="F317" s="119"/>
      <c r="G317" s="119"/>
      <c r="H317" s="172"/>
    </row>
    <row r="318" spans="1:10" x14ac:dyDescent="0.25">
      <c r="A318" s="73" t="s">
        <v>135</v>
      </c>
      <c r="B318" s="117" t="s">
        <v>336</v>
      </c>
      <c r="C318" s="118"/>
      <c r="D318" s="118"/>
      <c r="E318" s="119"/>
      <c r="F318" s="119"/>
      <c r="G318" s="119"/>
      <c r="H318" s="172"/>
      <c r="J318" s="138"/>
    </row>
    <row r="319" spans="1:10" x14ac:dyDescent="0.25">
      <c r="A319" s="105"/>
      <c r="B319" s="406"/>
      <c r="C319" s="406"/>
      <c r="D319" s="406"/>
      <c r="E319" s="406"/>
      <c r="F319" s="406"/>
      <c r="G319" s="406"/>
      <c r="H319" s="407"/>
      <c r="J319" s="138"/>
    </row>
    <row r="320" spans="1:10" x14ac:dyDescent="0.25">
      <c r="A320" s="105"/>
      <c r="B320" s="406"/>
      <c r="C320" s="406"/>
      <c r="D320" s="406"/>
      <c r="E320" s="406"/>
      <c r="F320" s="406"/>
      <c r="G320" s="406"/>
      <c r="H320" s="407"/>
      <c r="J320" s="138"/>
    </row>
    <row r="321" spans="1:8" ht="15.75" thickBot="1" x14ac:dyDescent="0.3">
      <c r="A321" s="120"/>
      <c r="B321" s="173"/>
      <c r="C321" s="174"/>
      <c r="D321" s="174"/>
      <c r="E321" s="174"/>
      <c r="F321" s="174"/>
      <c r="G321" s="174"/>
      <c r="H321" s="175"/>
    </row>
  </sheetData>
  <sheetProtection algorithmName="SHA-512" hashValue="Aj1FB7cgIUIvwYKNyl+fFfJc73AuTFDBA0Z0LVdXOxQBxjQbgOoOl7UhIIGxiLThsv51hubLaVzX7FwFyuWa0A==" saltValue="u6UPR7frf4RybKh3XmGXtA==" spinCount="100000" sheet="1" objects="1" scenarios="1" insertRows="0"/>
  <mergeCells count="116">
    <mergeCell ref="B17:E18"/>
    <mergeCell ref="B136:C136"/>
    <mergeCell ref="B138:C138"/>
    <mergeCell ref="B198:C198"/>
    <mergeCell ref="A28:H28"/>
    <mergeCell ref="B29:H30"/>
    <mergeCell ref="E37:H37"/>
    <mergeCell ref="B43:C43"/>
    <mergeCell ref="B143:C143"/>
    <mergeCell ref="B142:C142"/>
    <mergeCell ref="B141:C141"/>
    <mergeCell ref="B140:C140"/>
    <mergeCell ref="B139:C139"/>
    <mergeCell ref="B135:C135"/>
    <mergeCell ref="B134:C134"/>
    <mergeCell ref="B133:C133"/>
    <mergeCell ref="B132:C132"/>
    <mergeCell ref="B153:C153"/>
    <mergeCell ref="B154:C154"/>
    <mergeCell ref="B156:C156"/>
    <mergeCell ref="B160:C160"/>
    <mergeCell ref="B161:C161"/>
    <mergeCell ref="B184:C184"/>
    <mergeCell ref="B195:C195"/>
    <mergeCell ref="B312:D312"/>
    <mergeCell ref="B311:D311"/>
    <mergeCell ref="C215:H216"/>
    <mergeCell ref="B219:H221"/>
    <mergeCell ref="B157:C157"/>
    <mergeCell ref="B159:C159"/>
    <mergeCell ref="B152:C152"/>
    <mergeCell ref="B173:C173"/>
    <mergeCell ref="B164:C164"/>
    <mergeCell ref="B178:C178"/>
    <mergeCell ref="B177:C177"/>
    <mergeCell ref="B180:C180"/>
    <mergeCell ref="B185:C185"/>
    <mergeCell ref="B194:C194"/>
    <mergeCell ref="B199:C199"/>
    <mergeCell ref="B201:C201"/>
    <mergeCell ref="B206:C206"/>
    <mergeCell ref="B155:C155"/>
    <mergeCell ref="G277:H277"/>
    <mergeCell ref="G278:H278"/>
    <mergeCell ref="G253:H253"/>
    <mergeCell ref="G234:H234"/>
    <mergeCell ref="B223:H227"/>
    <mergeCell ref="D229:H229"/>
    <mergeCell ref="B319:H320"/>
    <mergeCell ref="G287:H287"/>
    <mergeCell ref="G286:H286"/>
    <mergeCell ref="G259:H259"/>
    <mergeCell ref="G260:H260"/>
    <mergeCell ref="G268:H268"/>
    <mergeCell ref="G269:H269"/>
    <mergeCell ref="B306:D306"/>
    <mergeCell ref="A291:H291"/>
    <mergeCell ref="B292:H293"/>
    <mergeCell ref="D295:H295"/>
    <mergeCell ref="E297:H297"/>
    <mergeCell ref="B301:D301"/>
    <mergeCell ref="B302:D302"/>
    <mergeCell ref="B303:D303"/>
    <mergeCell ref="B304:D304"/>
    <mergeCell ref="B305:D305"/>
    <mergeCell ref="B316:D316"/>
    <mergeCell ref="B310:D310"/>
    <mergeCell ref="B315:D315"/>
    <mergeCell ref="B307:D307"/>
    <mergeCell ref="B308:D308"/>
    <mergeCell ref="B314:D314"/>
    <mergeCell ref="B313:D313"/>
    <mergeCell ref="B196:C196"/>
    <mergeCell ref="B197:C197"/>
    <mergeCell ref="G232:H232"/>
    <mergeCell ref="G252:H252"/>
    <mergeCell ref="B174:C174"/>
    <mergeCell ref="B175:C175"/>
    <mergeCell ref="B176:C176"/>
    <mergeCell ref="B181:C181"/>
    <mergeCell ref="B182:C182"/>
    <mergeCell ref="G235:H235"/>
    <mergeCell ref="G236:H236"/>
    <mergeCell ref="G237:H237"/>
    <mergeCell ref="G238:H238"/>
    <mergeCell ref="G239:H239"/>
    <mergeCell ref="G243:H243"/>
    <mergeCell ref="G246:H246"/>
    <mergeCell ref="G247:H247"/>
    <mergeCell ref="G248:H248"/>
    <mergeCell ref="G244:H244"/>
    <mergeCell ref="G245:H245"/>
    <mergeCell ref="D33:H35"/>
    <mergeCell ref="G282:H282"/>
    <mergeCell ref="G281:H281"/>
    <mergeCell ref="G280:H280"/>
    <mergeCell ref="G279:H279"/>
    <mergeCell ref="B24:G24"/>
    <mergeCell ref="B25:G25"/>
    <mergeCell ref="G255:H255"/>
    <mergeCell ref="G254:H254"/>
    <mergeCell ref="G264:H264"/>
    <mergeCell ref="G263:H263"/>
    <mergeCell ref="G262:H262"/>
    <mergeCell ref="G261:H261"/>
    <mergeCell ref="G273:H273"/>
    <mergeCell ref="G272:H272"/>
    <mergeCell ref="G271:H271"/>
    <mergeCell ref="G270:H270"/>
    <mergeCell ref="B162:C162"/>
    <mergeCell ref="B163:C163"/>
    <mergeCell ref="B205:C205"/>
    <mergeCell ref="B204:C204"/>
    <mergeCell ref="B203:C203"/>
    <mergeCell ref="B202:C202"/>
    <mergeCell ref="B183:C183"/>
  </mergeCells>
  <conditionalFormatting sqref="A41">
    <cfRule type="expression" dxfId="115" priority="5">
      <formula>$F$17="no"</formula>
    </cfRule>
  </conditionalFormatting>
  <conditionalFormatting sqref="A28:H32 A33:D33 A34:C35 A36:H253 A254:G255 A256:H260 A261:G264 A265:H269 A270:G273 A274:H278 A279:G282 A283:H321">
    <cfRule type="expression" dxfId="114" priority="1">
      <formula>AND($F$11="no",$F$13="no",$F$15="no",$F$20="no")</formula>
    </cfRule>
  </conditionalFormatting>
  <conditionalFormatting sqref="A150:H152 A153:B156 D153:H156 A157:H159 A160:B163 D160:H163 A164:H173 A174:B176 D174:H176 A177:H180 A181:B184 D181:H184 A185:H194 A195:B197 D195:H197 A198:H201 A202:B205 D202:H205 A206:H212 A258:H260 A261:G264 A265:H269 A270:G273 A274:H278 A279:G282 A283:H283">
    <cfRule type="expression" dxfId="113" priority="6">
      <formula>$F$17="no"</formula>
    </cfRule>
  </conditionalFormatting>
  <conditionalFormatting sqref="B258:B263">
    <cfRule type="expression" dxfId="112" priority="13">
      <formula>$F$15="no"</formula>
    </cfRule>
  </conditionalFormatting>
  <conditionalFormatting sqref="B266:B273">
    <cfRule type="expression" dxfId="111" priority="17">
      <formula>$F$15="no"</formula>
    </cfRule>
  </conditionalFormatting>
  <conditionalFormatting sqref="B282:B283">
    <cfRule type="expression" dxfId="110" priority="18">
      <formula>$F$15="no"</formula>
    </cfRule>
  </conditionalFormatting>
  <conditionalFormatting sqref="B251:H253">
    <cfRule type="expression" dxfId="109" priority="33">
      <formula>$F$15="no"</formula>
    </cfRule>
  </conditionalFormatting>
  <conditionalFormatting sqref="B276:H278">
    <cfRule type="expression" dxfId="108" priority="14">
      <formula>$F$15="no"</formula>
    </cfRule>
  </conditionalFormatting>
  <conditionalFormatting sqref="C251">
    <cfRule type="expression" dxfId="107" priority="4">
      <formula>$F$17="no"</formula>
    </cfRule>
  </conditionalFormatting>
  <conditionalFormatting sqref="C285">
    <cfRule type="expression" dxfId="106" priority="3">
      <formula>$F$17="no"</formula>
    </cfRule>
  </conditionalFormatting>
  <conditionalFormatting sqref="C268:D272">
    <cfRule type="expression" dxfId="105" priority="2">
      <formula>$F$15="no"</formula>
    </cfRule>
  </conditionalFormatting>
  <conditionalFormatting sqref="C267:H267">
    <cfRule type="expression" dxfId="104" priority="31">
      <formula>$F$15="no"</formula>
    </cfRule>
  </conditionalFormatting>
  <conditionalFormatting sqref="C283:H283">
    <cfRule type="expression" dxfId="103" priority="12">
      <formula>$F$15="no"</formula>
    </cfRule>
  </conditionalFormatting>
  <conditionalFormatting sqref="E43:E136 E138:E144 E146:E149 E152:E157 E159:E165 E180:E186 E201:E207 B233:H240 E310:E316">
    <cfRule type="expression" dxfId="102" priority="78">
      <formula>$F$11="no"</formula>
    </cfRule>
  </conditionalFormatting>
  <conditionalFormatting sqref="E167:E170">
    <cfRule type="expression" dxfId="101" priority="70">
      <formula>$F$11="no"</formula>
    </cfRule>
  </conditionalFormatting>
  <conditionalFormatting sqref="E173:E178">
    <cfRule type="expression" dxfId="100" priority="66">
      <formula>$F$11="no"</formula>
    </cfRule>
  </conditionalFormatting>
  <conditionalFormatting sqref="E188:E191">
    <cfRule type="expression" dxfId="99" priority="62">
      <formula>$F$11="no"</formula>
    </cfRule>
  </conditionalFormatting>
  <conditionalFormatting sqref="E194:E199">
    <cfRule type="expression" dxfId="98" priority="50">
      <formula>$F$11="no"</formula>
    </cfRule>
  </conditionalFormatting>
  <conditionalFormatting sqref="E209:E212">
    <cfRule type="expression" dxfId="97" priority="42">
      <formula>$F$11="no"</formula>
    </cfRule>
  </conditionalFormatting>
  <conditionalFormatting sqref="E301:E308">
    <cfRule type="expression" dxfId="96" priority="74">
      <formula>$F$11="no"</formula>
    </cfRule>
  </conditionalFormatting>
  <conditionalFormatting sqref="F43:F136 F138:F144 F146:F149 F152:F157 F159:F165 F180:F186 F201:F207 B242:H249 F310:F316">
    <cfRule type="expression" dxfId="95" priority="77">
      <formula>$F$13="no"</formula>
    </cfRule>
  </conditionalFormatting>
  <conditionalFormatting sqref="F167:F170">
    <cfRule type="expression" dxfId="94" priority="69">
      <formula>$F$13="no"</formula>
    </cfRule>
  </conditionalFormatting>
  <conditionalFormatting sqref="F173:F178">
    <cfRule type="expression" dxfId="93" priority="65">
      <formula>$F$13="no"</formula>
    </cfRule>
  </conditionalFormatting>
  <conditionalFormatting sqref="F188:F191">
    <cfRule type="expression" dxfId="92" priority="61">
      <formula>$F$13="no"</formula>
    </cfRule>
  </conditionalFormatting>
  <conditionalFormatting sqref="F194:F199">
    <cfRule type="expression" dxfId="91" priority="49">
      <formula>$F$13="no"</formula>
    </cfRule>
  </conditionalFormatting>
  <conditionalFormatting sqref="F209:F212">
    <cfRule type="expression" dxfId="90" priority="41">
      <formula>$F$13="no"</formula>
    </cfRule>
  </conditionalFormatting>
  <conditionalFormatting sqref="F301:F308">
    <cfRule type="expression" dxfId="89" priority="73">
      <formula>$F$13="no"</formula>
    </cfRule>
  </conditionalFormatting>
  <conditionalFormatting sqref="G43:G136 G138:G144 G146:G149 G152:G157 G159:G165 G180:G186 G201:G207 B254:G255 B256:H256 C258:H260 C261:G264 C265:H265 E268:H269 E270:G272 C273:G273 C274:H274 B279:G281 C282:G282 G310:G316">
    <cfRule type="expression" dxfId="88" priority="76">
      <formula>$F$15="no"</formula>
    </cfRule>
  </conditionalFormatting>
  <conditionalFormatting sqref="G167:G170">
    <cfRule type="expression" dxfId="87" priority="68">
      <formula>$F$15="no"</formula>
    </cfRule>
  </conditionalFormatting>
  <conditionalFormatting sqref="G173:G178">
    <cfRule type="expression" dxfId="86" priority="64">
      <formula>$F$15="no"</formula>
    </cfRule>
  </conditionalFormatting>
  <conditionalFormatting sqref="G188:G191">
    <cfRule type="expression" dxfId="85" priority="60">
      <formula>$F$15="no"</formula>
    </cfRule>
  </conditionalFormatting>
  <conditionalFormatting sqref="G194:G199">
    <cfRule type="expression" dxfId="84" priority="48">
      <formula>$F$15="no"</formula>
    </cfRule>
  </conditionalFormatting>
  <conditionalFormatting sqref="G209:G212">
    <cfRule type="expression" dxfId="83" priority="40">
      <formula>$F$15="no"</formula>
    </cfRule>
  </conditionalFormatting>
  <conditionalFormatting sqref="G301:G308">
    <cfRule type="expression" dxfId="82" priority="72">
      <formula>$F$15="no"</formula>
    </cfRule>
  </conditionalFormatting>
  <conditionalFormatting sqref="H43:H136 H138:H144 H146:H149 H152:H157 H159:H165 H167:H170 H173:H178 H180:H186 H188:H191 H194:H199 H201:H207 H209:H212 B285:H288 H301:H308 H310:H316">
    <cfRule type="expression" dxfId="8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85546875" style="43" customWidth="1"/>
    <col min="4" max="4" width="14.85546875" style="43" customWidth="1"/>
    <col min="5" max="8" width="18.28515625" style="43" customWidth="1"/>
    <col min="9" max="16384" width="9.140625" style="43"/>
  </cols>
  <sheetData>
    <row r="1" spans="1:9" ht="18.75" customHeight="1" x14ac:dyDescent="0.3">
      <c r="A1" s="42" t="str">
        <f>'Cover and Instructions'!A1</f>
        <v>Georgia Families MHPAEA Parity</v>
      </c>
      <c r="H1" s="44" t="s">
        <v>565</v>
      </c>
    </row>
    <row r="2" spans="1:9" ht="26.25" x14ac:dyDescent="0.4">
      <c r="A2" s="45" t="s">
        <v>16</v>
      </c>
    </row>
    <row r="3" spans="1:9" ht="21" x14ac:dyDescent="0.35">
      <c r="A3" s="47" t="s">
        <v>359</v>
      </c>
    </row>
    <row r="5" spans="1:9" x14ac:dyDescent="0.25">
      <c r="A5" s="49" t="s">
        <v>0</v>
      </c>
      <c r="C5" s="50" t="str">
        <f>'Cover and Instructions'!$D$4</f>
        <v>Amerigroup Community Care</v>
      </c>
      <c r="D5" s="50"/>
      <c r="E5" s="50"/>
      <c r="F5" s="50"/>
      <c r="G5" s="50"/>
      <c r="H5" s="50"/>
    </row>
    <row r="6" spans="1:9" x14ac:dyDescent="0.25">
      <c r="A6" s="49" t="s">
        <v>510</v>
      </c>
      <c r="C6" s="50" t="str">
        <f>'Cover and Instructions'!D5</f>
        <v>Title XIX Adults</v>
      </c>
      <c r="D6" s="50"/>
      <c r="E6" s="50"/>
      <c r="F6" s="50"/>
      <c r="G6" s="50"/>
      <c r="H6" s="50"/>
    </row>
    <row r="7" spans="1:9" ht="15.75" thickBot="1" x14ac:dyDescent="0.3"/>
    <row r="8" spans="1:9" x14ac:dyDescent="0.25">
      <c r="A8" s="52" t="s">
        <v>375</v>
      </c>
      <c r="B8" s="53"/>
      <c r="C8" s="53"/>
      <c r="D8" s="53"/>
      <c r="E8" s="53"/>
      <c r="F8" s="53"/>
      <c r="G8" s="53"/>
      <c r="H8" s="54"/>
    </row>
    <row r="9" spans="1:9" ht="15" customHeight="1" x14ac:dyDescent="0.25">
      <c r="A9" s="55" t="s">
        <v>374</v>
      </c>
      <c r="B9" s="56"/>
      <c r="C9" s="56"/>
      <c r="D9" s="56"/>
      <c r="E9" s="56"/>
      <c r="F9" s="56"/>
      <c r="G9" s="56"/>
      <c r="H9" s="57"/>
    </row>
    <row r="10" spans="1:9" x14ac:dyDescent="0.25">
      <c r="A10" s="58"/>
      <c r="B10" s="59"/>
      <c r="C10" s="59"/>
      <c r="D10" s="59"/>
      <c r="E10" s="59"/>
      <c r="F10" s="59"/>
      <c r="G10" s="59"/>
      <c r="H10" s="60"/>
    </row>
    <row r="11" spans="1:9" x14ac:dyDescent="0.25">
      <c r="A11" s="61" t="s">
        <v>370</v>
      </c>
      <c r="B11" s="62" t="s">
        <v>416</v>
      </c>
      <c r="C11" s="59"/>
      <c r="D11" s="59"/>
      <c r="E11" s="59"/>
      <c r="F11" s="128" t="s">
        <v>372</v>
      </c>
      <c r="G11" s="64" t="str">
        <f>IF(F11="yes","  Complete Section 1 and Section 2","")</f>
        <v/>
      </c>
      <c r="H11" s="60"/>
      <c r="I11" s="65"/>
    </row>
    <row r="12" spans="1:9" ht="6" customHeight="1" x14ac:dyDescent="0.25">
      <c r="A12" s="61"/>
      <c r="B12" s="62"/>
      <c r="C12" s="59"/>
      <c r="D12" s="59"/>
      <c r="E12" s="59"/>
      <c r="F12" s="59"/>
      <c r="G12" s="64"/>
      <c r="H12" s="60"/>
    </row>
    <row r="13" spans="1:9" x14ac:dyDescent="0.25">
      <c r="A13" s="61" t="s">
        <v>373</v>
      </c>
      <c r="B13" s="62" t="s">
        <v>415</v>
      </c>
      <c r="C13" s="59"/>
      <c r="D13" s="59"/>
      <c r="E13" s="59"/>
      <c r="F13" s="128" t="s">
        <v>372</v>
      </c>
      <c r="G13" s="64" t="str">
        <f>IF(F13="yes","  Complete Section 1 and Section 2","")</f>
        <v/>
      </c>
      <c r="H13" s="60"/>
    </row>
    <row r="14" spans="1:9" ht="6" customHeight="1" x14ac:dyDescent="0.25">
      <c r="A14" s="61"/>
      <c r="B14" s="62"/>
      <c r="C14" s="59"/>
      <c r="D14" s="59"/>
      <c r="E14" s="59"/>
      <c r="F14" s="59"/>
      <c r="G14" s="64"/>
      <c r="H14" s="60"/>
    </row>
    <row r="15" spans="1:9" x14ac:dyDescent="0.25">
      <c r="A15" s="61" t="s">
        <v>378</v>
      </c>
      <c r="B15" s="62" t="s">
        <v>414</v>
      </c>
      <c r="C15" s="59"/>
      <c r="D15" s="59"/>
      <c r="E15" s="59"/>
      <c r="F15" s="63" t="s">
        <v>372</v>
      </c>
      <c r="G15" s="64" t="str">
        <f>IF(F15="yes","  Complete Section 1 and Section 2","")</f>
        <v/>
      </c>
      <c r="H15" s="60"/>
    </row>
    <row r="16" spans="1:9" ht="6" customHeight="1" x14ac:dyDescent="0.25">
      <c r="A16" s="61"/>
      <c r="B16" s="62"/>
      <c r="C16" s="59"/>
      <c r="D16" s="59"/>
      <c r="E16" s="59"/>
      <c r="F16" s="59"/>
      <c r="G16" s="64"/>
      <c r="H16" s="60"/>
    </row>
    <row r="17" spans="1:8" x14ac:dyDescent="0.25">
      <c r="A17" s="61" t="s">
        <v>379</v>
      </c>
      <c r="B17" s="62" t="s">
        <v>400</v>
      </c>
      <c r="C17" s="59"/>
      <c r="D17" s="59"/>
      <c r="E17" s="59"/>
      <c r="F17" s="63" t="s">
        <v>372</v>
      </c>
      <c r="G17" s="64" t="str">
        <f>IF(F17="yes","  Complete Section 1 and Section 2","")</f>
        <v/>
      </c>
      <c r="H17" s="60"/>
    </row>
    <row r="18" spans="1:8" ht="7.5" customHeight="1" x14ac:dyDescent="0.25">
      <c r="A18" s="61"/>
      <c r="B18" s="62"/>
      <c r="C18" s="59"/>
      <c r="D18" s="59"/>
      <c r="E18" s="59"/>
      <c r="F18" s="59"/>
      <c r="G18" s="66"/>
      <c r="H18" s="60"/>
    </row>
    <row r="19" spans="1:8" x14ac:dyDescent="0.25">
      <c r="A19" s="61" t="s">
        <v>489</v>
      </c>
      <c r="B19" s="455" t="s">
        <v>567</v>
      </c>
      <c r="C19" s="455"/>
      <c r="D19" s="455"/>
      <c r="E19" s="455"/>
      <c r="F19" s="455"/>
      <c r="G19" s="455"/>
      <c r="H19" s="456"/>
    </row>
    <row r="20" spans="1:8" x14ac:dyDescent="0.25">
      <c r="A20" s="200"/>
      <c r="B20" s="455"/>
      <c r="C20" s="455"/>
      <c r="D20" s="455"/>
      <c r="E20" s="455"/>
      <c r="F20" s="455"/>
      <c r="G20" s="455"/>
      <c r="H20" s="456"/>
    </row>
    <row r="21" spans="1:8" x14ac:dyDescent="0.25">
      <c r="A21" s="200"/>
      <c r="B21" s="455"/>
      <c r="C21" s="455"/>
      <c r="D21" s="455"/>
      <c r="E21" s="455"/>
      <c r="F21" s="455"/>
      <c r="G21" s="455"/>
      <c r="H21" s="456"/>
    </row>
    <row r="22" spans="1:8" x14ac:dyDescent="0.25">
      <c r="A22" s="200"/>
      <c r="B22" s="455"/>
      <c r="C22" s="455"/>
      <c r="D22" s="455"/>
      <c r="E22" s="455"/>
      <c r="F22" s="455"/>
      <c r="G22" s="455"/>
      <c r="H22" s="456"/>
    </row>
    <row r="23" spans="1:8" x14ac:dyDescent="0.25">
      <c r="A23" s="61"/>
      <c r="B23" s="444"/>
      <c r="C23" s="457"/>
      <c r="D23" s="457"/>
      <c r="E23" s="457"/>
      <c r="F23" s="457"/>
      <c r="G23" s="457"/>
      <c r="H23" s="458"/>
    </row>
    <row r="24" spans="1:8" x14ac:dyDescent="0.25">
      <c r="A24" s="61"/>
      <c r="B24" s="459"/>
      <c r="C24" s="459"/>
      <c r="D24" s="459"/>
      <c r="E24" s="459"/>
      <c r="F24" s="459"/>
      <c r="G24" s="459"/>
      <c r="H24" s="460"/>
    </row>
    <row r="25" spans="1:8" ht="15.75" thickBot="1" x14ac:dyDescent="0.3">
      <c r="A25" s="67"/>
      <c r="B25" s="68"/>
      <c r="C25" s="69"/>
      <c r="D25" s="69"/>
      <c r="E25" s="69"/>
      <c r="F25" s="69"/>
      <c r="G25" s="70"/>
      <c r="H25" s="72"/>
    </row>
    <row r="26" spans="1:8" ht="15.75" thickBot="1" x14ac:dyDescent="0.3"/>
    <row r="27" spans="1:8" ht="16.5" thickBot="1" x14ac:dyDescent="0.3">
      <c r="A27" s="414" t="s">
        <v>398</v>
      </c>
      <c r="B27" s="415"/>
      <c r="C27" s="415"/>
      <c r="D27" s="415"/>
      <c r="E27" s="415"/>
      <c r="F27" s="415"/>
      <c r="G27" s="415"/>
      <c r="H27" s="416"/>
    </row>
    <row r="28" spans="1:8" x14ac:dyDescent="0.25">
      <c r="A28" s="73" t="s">
        <v>130</v>
      </c>
      <c r="B28" s="431" t="s">
        <v>360</v>
      </c>
      <c r="C28" s="431"/>
      <c r="D28" s="431"/>
      <c r="E28" s="431"/>
      <c r="F28" s="431"/>
      <c r="G28" s="431"/>
      <c r="H28" s="432"/>
    </row>
    <row r="29" spans="1:8" x14ac:dyDescent="0.25">
      <c r="A29" s="73"/>
      <c r="B29" s="426"/>
      <c r="C29" s="426"/>
      <c r="D29" s="426"/>
      <c r="E29" s="426"/>
      <c r="F29" s="426"/>
      <c r="G29" s="426"/>
      <c r="H29" s="427"/>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8"/>
      <c r="E32" s="418"/>
      <c r="F32" s="418"/>
      <c r="G32" s="418"/>
      <c r="H32" s="419"/>
    </row>
    <row r="33" spans="1:10" x14ac:dyDescent="0.25">
      <c r="A33" s="73"/>
      <c r="C33" s="77"/>
      <c r="D33" s="77"/>
      <c r="E33" s="77"/>
      <c r="F33" s="77"/>
      <c r="G33" s="77"/>
      <c r="H33" s="78"/>
    </row>
    <row r="34" spans="1:10" ht="15" customHeight="1" x14ac:dyDescent="0.25">
      <c r="A34" s="105"/>
      <c r="B34" s="77"/>
      <c r="C34" s="77"/>
      <c r="D34" s="77"/>
      <c r="E34" s="433" t="s">
        <v>358</v>
      </c>
      <c r="F34" s="433"/>
      <c r="G34" s="433"/>
      <c r="H34" s="434"/>
    </row>
    <row r="35" spans="1:10" x14ac:dyDescent="0.25">
      <c r="A35" s="105"/>
      <c r="E35" s="77" t="s">
        <v>311</v>
      </c>
      <c r="F35" s="77" t="s">
        <v>311</v>
      </c>
      <c r="G35" s="77" t="s">
        <v>311</v>
      </c>
      <c r="H35" s="78" t="s">
        <v>311</v>
      </c>
      <c r="J35" s="77"/>
    </row>
    <row r="36" spans="1:10" x14ac:dyDescent="0.25">
      <c r="A36" s="105"/>
      <c r="B36" s="79"/>
      <c r="C36" s="79"/>
      <c r="D36" s="79" t="s">
        <v>159</v>
      </c>
      <c r="E36" s="79" t="s">
        <v>257</v>
      </c>
      <c r="F36" s="79" t="s">
        <v>312</v>
      </c>
      <c r="G36" s="79" t="s">
        <v>313</v>
      </c>
      <c r="H36" s="80" t="s">
        <v>314</v>
      </c>
      <c r="J36" s="79"/>
    </row>
    <row r="37" spans="1:10" x14ac:dyDescent="0.25">
      <c r="A37" s="105"/>
      <c r="B37" s="81" t="s">
        <v>190</v>
      </c>
      <c r="C37" s="82"/>
      <c r="D37" s="82" t="s">
        <v>158</v>
      </c>
      <c r="E37" s="82" t="s">
        <v>195</v>
      </c>
      <c r="F37" s="82" t="s">
        <v>259</v>
      </c>
      <c r="G37" s="82" t="s">
        <v>258</v>
      </c>
      <c r="H37" s="134" t="s">
        <v>315</v>
      </c>
      <c r="J37" s="79"/>
    </row>
    <row r="38" spans="1:10" ht="21.95" customHeight="1" x14ac:dyDescent="0.25">
      <c r="A38" s="105"/>
      <c r="B38" s="87" t="s">
        <v>287</v>
      </c>
      <c r="C38" s="79"/>
      <c r="D38" s="79"/>
      <c r="E38" s="79"/>
      <c r="F38" s="79"/>
      <c r="G38" s="79"/>
      <c r="H38" s="80"/>
    </row>
    <row r="39" spans="1:10" ht="15" customHeight="1" x14ac:dyDescent="0.25">
      <c r="A39" s="105"/>
      <c r="B39" s="402"/>
      <c r="C39" s="402"/>
      <c r="D39" s="260"/>
      <c r="E39" s="260"/>
      <c r="F39" s="260"/>
      <c r="G39" s="263"/>
      <c r="H39" s="264"/>
    </row>
    <row r="40" spans="1:10" x14ac:dyDescent="0.25">
      <c r="A40" s="105"/>
      <c r="B40" s="402"/>
      <c r="C40" s="402"/>
      <c r="D40" s="260"/>
      <c r="E40" s="260"/>
      <c r="F40" s="260"/>
      <c r="G40" s="263"/>
      <c r="H40" s="264"/>
    </row>
    <row r="41" spans="1:10" x14ac:dyDescent="0.25">
      <c r="A41" s="105"/>
      <c r="B41" s="402"/>
      <c r="C41" s="402"/>
      <c r="D41" s="260"/>
      <c r="E41" s="260"/>
      <c r="F41" s="260"/>
      <c r="G41" s="263"/>
      <c r="H41" s="264"/>
    </row>
    <row r="42" spans="1:10" x14ac:dyDescent="0.25">
      <c r="A42" s="105"/>
      <c r="B42" s="402"/>
      <c r="C42" s="402"/>
      <c r="D42" s="260"/>
      <c r="E42" s="260"/>
      <c r="F42" s="260"/>
      <c r="G42" s="263"/>
      <c r="H42" s="264"/>
    </row>
    <row r="43" spans="1:10" x14ac:dyDescent="0.25">
      <c r="A43" s="105"/>
      <c r="B43" s="402"/>
      <c r="C43" s="402"/>
      <c r="D43" s="260"/>
      <c r="E43" s="260"/>
      <c r="F43" s="260"/>
      <c r="G43" s="263"/>
      <c r="H43" s="264"/>
    </row>
    <row r="44" spans="1:10" x14ac:dyDescent="0.25">
      <c r="A44" s="105"/>
      <c r="B44" s="402"/>
      <c r="C44" s="402"/>
      <c r="D44" s="260"/>
      <c r="E44" s="260"/>
      <c r="F44" s="260"/>
      <c r="G44" s="263"/>
      <c r="H44" s="264"/>
    </row>
    <row r="45" spans="1:10" x14ac:dyDescent="0.25">
      <c r="A45" s="105"/>
      <c r="B45" s="402"/>
      <c r="C45" s="402"/>
      <c r="D45" s="260"/>
      <c r="E45" s="260"/>
      <c r="F45" s="260"/>
      <c r="G45" s="263"/>
      <c r="H45" s="264"/>
    </row>
    <row r="46" spans="1:10" x14ac:dyDescent="0.25">
      <c r="A46" s="105"/>
      <c r="B46" s="402"/>
      <c r="C46" s="402"/>
      <c r="D46" s="260"/>
      <c r="E46" s="260"/>
      <c r="F46" s="260"/>
      <c r="G46" s="263"/>
      <c r="H46" s="264"/>
    </row>
    <row r="47" spans="1:10" x14ac:dyDescent="0.25">
      <c r="A47" s="105"/>
      <c r="B47" s="402"/>
      <c r="C47" s="402"/>
      <c r="D47" s="260"/>
      <c r="E47" s="260"/>
      <c r="F47" s="260"/>
      <c r="G47" s="263"/>
      <c r="H47" s="264"/>
    </row>
    <row r="48" spans="1:10" x14ac:dyDescent="0.25">
      <c r="A48" s="105"/>
      <c r="B48" s="402"/>
      <c r="C48" s="402"/>
      <c r="D48" s="260"/>
      <c r="E48" s="260"/>
      <c r="F48" s="260"/>
      <c r="G48" s="263"/>
      <c r="H48" s="264"/>
    </row>
    <row r="49" spans="1:8" x14ac:dyDescent="0.25">
      <c r="A49" s="105"/>
      <c r="B49" s="430" t="s">
        <v>153</v>
      </c>
      <c r="C49" s="430"/>
      <c r="D49" s="260"/>
      <c r="E49" s="260"/>
      <c r="F49" s="260"/>
      <c r="G49" s="263"/>
      <c r="H49" s="264"/>
    </row>
    <row r="50" spans="1:8" x14ac:dyDescent="0.25">
      <c r="A50" s="105"/>
      <c r="B50" s="402"/>
      <c r="C50" s="402"/>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02"/>
      <c r="C52" s="402"/>
      <c r="D52" s="260"/>
      <c r="E52" s="260"/>
      <c r="F52" s="260"/>
      <c r="G52" s="263"/>
      <c r="H52" s="264"/>
    </row>
    <row r="53" spans="1:8" x14ac:dyDescent="0.25">
      <c r="A53" s="105"/>
      <c r="B53" s="402"/>
      <c r="C53" s="402"/>
      <c r="D53" s="260"/>
      <c r="E53" s="260"/>
      <c r="F53" s="260"/>
      <c r="G53" s="263"/>
      <c r="H53" s="264"/>
    </row>
    <row r="54" spans="1:8" x14ac:dyDescent="0.25">
      <c r="A54" s="105"/>
      <c r="B54" s="402"/>
      <c r="C54" s="402"/>
      <c r="D54" s="260"/>
      <c r="E54" s="260"/>
      <c r="F54" s="260"/>
      <c r="G54" s="263"/>
      <c r="H54" s="264"/>
    </row>
    <row r="55" spans="1:8" x14ac:dyDescent="0.25">
      <c r="A55" s="105"/>
      <c r="B55" s="402"/>
      <c r="C55" s="402"/>
      <c r="D55" s="260"/>
      <c r="E55" s="260"/>
      <c r="F55" s="260"/>
      <c r="G55" s="263"/>
      <c r="H55" s="264"/>
    </row>
    <row r="56" spans="1:8" x14ac:dyDescent="0.25">
      <c r="A56" s="105"/>
      <c r="B56" s="402"/>
      <c r="C56" s="402"/>
      <c r="D56" s="260"/>
      <c r="E56" s="260"/>
      <c r="F56" s="260"/>
      <c r="G56" s="263"/>
      <c r="H56" s="264"/>
    </row>
    <row r="57" spans="1:8" x14ac:dyDescent="0.25">
      <c r="A57" s="105"/>
      <c r="B57" s="402"/>
      <c r="C57" s="402"/>
      <c r="D57" s="260"/>
      <c r="E57" s="260"/>
      <c r="F57" s="260"/>
      <c r="G57" s="263"/>
      <c r="H57" s="264"/>
    </row>
    <row r="58" spans="1:8" x14ac:dyDescent="0.25">
      <c r="A58" s="105"/>
      <c r="B58" s="402"/>
      <c r="C58" s="402"/>
      <c r="D58" s="260"/>
      <c r="E58" s="260"/>
      <c r="F58" s="260"/>
      <c r="G58" s="263"/>
      <c r="H58" s="264"/>
    </row>
    <row r="59" spans="1:8" x14ac:dyDescent="0.25">
      <c r="A59" s="105"/>
      <c r="B59" s="402"/>
      <c r="C59" s="402"/>
      <c r="D59" s="260"/>
      <c r="E59" s="260"/>
      <c r="F59" s="260"/>
      <c r="G59" s="263"/>
      <c r="H59" s="264"/>
    </row>
    <row r="60" spans="1:8" x14ac:dyDescent="0.25">
      <c r="A60" s="105"/>
      <c r="B60" s="402"/>
      <c r="C60" s="402"/>
      <c r="D60" s="260"/>
      <c r="E60" s="260"/>
      <c r="F60" s="260"/>
      <c r="G60" s="263"/>
      <c r="H60" s="264"/>
    </row>
    <row r="61" spans="1:8" x14ac:dyDescent="0.25">
      <c r="A61" s="105"/>
      <c r="B61" s="402"/>
      <c r="C61" s="402"/>
      <c r="D61" s="260"/>
      <c r="E61" s="260"/>
      <c r="F61" s="260"/>
      <c r="G61" s="263"/>
      <c r="H61" s="264"/>
    </row>
    <row r="62" spans="1:8" x14ac:dyDescent="0.25">
      <c r="A62" s="105"/>
      <c r="B62" s="430" t="s">
        <v>153</v>
      </c>
      <c r="C62" s="430"/>
      <c r="D62" s="260"/>
      <c r="E62" s="260"/>
      <c r="F62" s="260"/>
      <c r="G62" s="263"/>
      <c r="H62" s="264"/>
    </row>
    <row r="63" spans="1:8" x14ac:dyDescent="0.25">
      <c r="A63" s="105"/>
      <c r="B63" s="402"/>
      <c r="C63" s="402"/>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15" customHeight="1" x14ac:dyDescent="0.25">
      <c r="A72" s="105"/>
      <c r="B72" s="154" t="s">
        <v>292</v>
      </c>
      <c r="C72" s="142" t="s">
        <v>353</v>
      </c>
      <c r="D72" s="142"/>
      <c r="E72" s="142"/>
      <c r="F72" s="142"/>
      <c r="G72" s="142"/>
      <c r="H72" s="155"/>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6" t="s">
        <v>367</v>
      </c>
      <c r="C75" s="426"/>
      <c r="D75" s="426"/>
      <c r="E75" s="426"/>
      <c r="F75" s="426"/>
      <c r="G75" s="426"/>
      <c r="H75" s="427"/>
    </row>
    <row r="76" spans="1:8" x14ac:dyDescent="0.25">
      <c r="A76" s="73"/>
      <c r="B76" s="426"/>
      <c r="C76" s="426"/>
      <c r="D76" s="426"/>
      <c r="E76" s="426"/>
      <c r="F76" s="426"/>
      <c r="G76" s="426"/>
      <c r="H76" s="427"/>
    </row>
    <row r="77" spans="1:8" x14ac:dyDescent="0.25">
      <c r="A77" s="73"/>
      <c r="E77" s="91"/>
      <c r="F77" s="91"/>
      <c r="G77" s="91"/>
      <c r="H77" s="150"/>
    </row>
    <row r="78" spans="1:8" x14ac:dyDescent="0.25">
      <c r="A78" s="73"/>
      <c r="B78" s="426" t="s">
        <v>364</v>
      </c>
      <c r="C78" s="426"/>
      <c r="D78" s="426"/>
      <c r="E78" s="426"/>
      <c r="F78" s="426"/>
      <c r="G78" s="426"/>
      <c r="H78" s="427"/>
    </row>
    <row r="79" spans="1:8" x14ac:dyDescent="0.25">
      <c r="A79" s="73"/>
      <c r="B79" s="426"/>
      <c r="C79" s="426"/>
      <c r="D79" s="426"/>
      <c r="E79" s="426"/>
      <c r="F79" s="426"/>
      <c r="G79" s="426"/>
      <c r="H79" s="427"/>
    </row>
    <row r="80" spans="1:8" x14ac:dyDescent="0.25">
      <c r="A80" s="73"/>
      <c r="B80" s="426"/>
      <c r="C80" s="426"/>
      <c r="D80" s="426"/>
      <c r="E80" s="426"/>
      <c r="F80" s="426"/>
      <c r="G80" s="426"/>
      <c r="H80" s="427"/>
    </row>
    <row r="81" spans="1:8" x14ac:dyDescent="0.25">
      <c r="A81" s="73"/>
      <c r="B81" s="426"/>
      <c r="C81" s="426"/>
      <c r="D81" s="426"/>
      <c r="E81" s="426"/>
      <c r="F81" s="426"/>
      <c r="G81" s="426"/>
      <c r="H81" s="427"/>
    </row>
    <row r="82" spans="1:8" x14ac:dyDescent="0.25">
      <c r="A82" s="73"/>
      <c r="E82" s="91"/>
      <c r="F82" s="91"/>
      <c r="G82" s="91"/>
      <c r="H82" s="150"/>
    </row>
    <row r="83" spans="1:8" x14ac:dyDescent="0.25">
      <c r="A83" s="73"/>
      <c r="B83" s="49" t="s">
        <v>413</v>
      </c>
      <c r="D83" s="465"/>
      <c r="E83" s="465"/>
      <c r="F83" s="465"/>
      <c r="G83" s="465"/>
      <c r="H83" s="466"/>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22"/>
      <c r="H89" s="423"/>
    </row>
    <row r="90" spans="1:8" x14ac:dyDescent="0.25">
      <c r="A90" s="73"/>
      <c r="D90" s="283"/>
      <c r="E90" s="260"/>
      <c r="F90" s="90" t="e">
        <f>E90/E95</f>
        <v>#DIV/0!</v>
      </c>
      <c r="G90" s="422"/>
      <c r="H90" s="423"/>
    </row>
    <row r="91" spans="1:8" x14ac:dyDescent="0.25">
      <c r="A91" s="73"/>
      <c r="D91" s="283"/>
      <c r="E91" s="260"/>
      <c r="F91" s="90" t="e">
        <f>E91/E95</f>
        <v>#DIV/0!</v>
      </c>
      <c r="G91" s="422"/>
      <c r="H91" s="423"/>
    </row>
    <row r="92" spans="1:8" x14ac:dyDescent="0.25">
      <c r="A92" s="73"/>
      <c r="D92" s="283"/>
      <c r="E92" s="260"/>
      <c r="F92" s="90" t="e">
        <f>E92/E95</f>
        <v>#DIV/0!</v>
      </c>
      <c r="G92" s="422"/>
      <c r="H92" s="423"/>
    </row>
    <row r="93" spans="1:8" x14ac:dyDescent="0.25">
      <c r="A93" s="73"/>
      <c r="D93" s="283"/>
      <c r="E93" s="260"/>
      <c r="F93" s="90" t="e">
        <f>E93/E95</f>
        <v>#DIV/0!</v>
      </c>
      <c r="G93" s="422"/>
      <c r="H93" s="423"/>
    </row>
    <row r="94" spans="1:8" x14ac:dyDescent="0.25">
      <c r="A94" s="73"/>
      <c r="D94" s="284"/>
      <c r="E94" s="266"/>
      <c r="F94" s="90" t="e">
        <f>E94/E95</f>
        <v>#DIV/0!</v>
      </c>
      <c r="G94" s="420"/>
      <c r="H94" s="421"/>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22"/>
      <c r="H98" s="423"/>
    </row>
    <row r="99" spans="1:8" x14ac:dyDescent="0.25">
      <c r="A99" s="73"/>
      <c r="D99" s="283"/>
      <c r="E99" s="260"/>
      <c r="F99" s="90" t="e">
        <f>E99/E104</f>
        <v>#DIV/0!</v>
      </c>
      <c r="G99" s="422"/>
      <c r="H99" s="423"/>
    </row>
    <row r="100" spans="1:8" x14ac:dyDescent="0.25">
      <c r="A100" s="73"/>
      <c r="D100" s="283"/>
      <c r="E100" s="260"/>
      <c r="F100" s="90" t="e">
        <f>E100/E104</f>
        <v>#DIV/0!</v>
      </c>
      <c r="G100" s="422"/>
      <c r="H100" s="423"/>
    </row>
    <row r="101" spans="1:8" x14ac:dyDescent="0.25">
      <c r="A101" s="73"/>
      <c r="D101" s="283"/>
      <c r="E101" s="260"/>
      <c r="F101" s="90" t="e">
        <f>E101/E104</f>
        <v>#DIV/0!</v>
      </c>
      <c r="G101" s="422"/>
      <c r="H101" s="423"/>
    </row>
    <row r="102" spans="1:8" x14ac:dyDescent="0.25">
      <c r="A102" s="73"/>
      <c r="D102" s="283"/>
      <c r="E102" s="260"/>
      <c r="F102" s="90" t="e">
        <f>E102/E104</f>
        <v>#DIV/0!</v>
      </c>
      <c r="G102" s="422"/>
      <c r="H102" s="423"/>
    </row>
    <row r="103" spans="1:8" x14ac:dyDescent="0.25">
      <c r="A103" s="73"/>
      <c r="D103" s="284"/>
      <c r="E103" s="266"/>
      <c r="F103" s="90" t="e">
        <f>E103/E104</f>
        <v>#DIV/0!</v>
      </c>
      <c r="G103" s="420"/>
      <c r="H103" s="421"/>
    </row>
    <row r="104" spans="1:8" x14ac:dyDescent="0.25">
      <c r="A104" s="73"/>
      <c r="D104" s="163" t="s">
        <v>323</v>
      </c>
      <c r="E104" s="164">
        <f>SUM(E98:E103)</f>
        <v>0</v>
      </c>
      <c r="F104" s="91"/>
      <c r="G104" s="165" t="s">
        <v>305</v>
      </c>
      <c r="H104" s="288"/>
    </row>
    <row r="105" spans="1:8" x14ac:dyDescent="0.25">
      <c r="A105" s="73"/>
      <c r="D105" s="163"/>
      <c r="E105" s="204"/>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22"/>
      <c r="H107" s="423"/>
    </row>
    <row r="108" spans="1:8" x14ac:dyDescent="0.25">
      <c r="A108" s="105"/>
      <c r="D108" s="283"/>
      <c r="E108" s="260"/>
      <c r="F108" s="90" t="e">
        <f>E108/E113</f>
        <v>#DIV/0!</v>
      </c>
      <c r="G108" s="422"/>
      <c r="H108" s="423"/>
    </row>
    <row r="109" spans="1:8" x14ac:dyDescent="0.25">
      <c r="A109" s="105"/>
      <c r="D109" s="283"/>
      <c r="E109" s="260"/>
      <c r="F109" s="90" t="e">
        <f>E109/E113</f>
        <v>#DIV/0!</v>
      </c>
      <c r="G109" s="422"/>
      <c r="H109" s="423"/>
    </row>
    <row r="110" spans="1:8" x14ac:dyDescent="0.25">
      <c r="A110" s="105"/>
      <c r="D110" s="283"/>
      <c r="E110" s="260"/>
      <c r="F110" s="90" t="e">
        <f>E110/E113</f>
        <v>#DIV/0!</v>
      </c>
      <c r="G110" s="422"/>
      <c r="H110" s="423"/>
    </row>
    <row r="111" spans="1:8" x14ac:dyDescent="0.25">
      <c r="A111" s="105"/>
      <c r="D111" s="283"/>
      <c r="E111" s="260"/>
      <c r="F111" s="90" t="e">
        <f>E111/E113</f>
        <v>#DIV/0!</v>
      </c>
      <c r="G111" s="422"/>
      <c r="H111" s="423"/>
    </row>
    <row r="112" spans="1:8" x14ac:dyDescent="0.25">
      <c r="A112" s="105"/>
      <c r="D112" s="284"/>
      <c r="E112" s="266"/>
      <c r="F112" s="90" t="e">
        <f>E112/E113</f>
        <v>#DIV/0!</v>
      </c>
      <c r="G112" s="420"/>
      <c r="H112" s="421"/>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22"/>
      <c r="H116" s="423"/>
    </row>
    <row r="117" spans="1:8" x14ac:dyDescent="0.25">
      <c r="A117" s="105"/>
      <c r="C117" s="162"/>
      <c r="D117" s="283"/>
      <c r="E117" s="260"/>
      <c r="F117" s="90" t="e">
        <f>E117/E122</f>
        <v>#DIV/0!</v>
      </c>
      <c r="G117" s="422"/>
      <c r="H117" s="423"/>
    </row>
    <row r="118" spans="1:8" x14ac:dyDescent="0.25">
      <c r="A118" s="105"/>
      <c r="C118" s="162"/>
      <c r="D118" s="283"/>
      <c r="E118" s="260"/>
      <c r="F118" s="90" t="e">
        <f>E118/E122</f>
        <v>#DIV/0!</v>
      </c>
      <c r="G118" s="422"/>
      <c r="H118" s="423"/>
    </row>
    <row r="119" spans="1:8" x14ac:dyDescent="0.25">
      <c r="A119" s="105"/>
      <c r="C119" s="162"/>
      <c r="D119" s="283"/>
      <c r="E119" s="260"/>
      <c r="F119" s="90" t="e">
        <f>E119/E122</f>
        <v>#DIV/0!</v>
      </c>
      <c r="G119" s="422"/>
      <c r="H119" s="423"/>
    </row>
    <row r="120" spans="1:8" x14ac:dyDescent="0.25">
      <c r="A120" s="105"/>
      <c r="C120" s="162"/>
      <c r="D120" s="283"/>
      <c r="E120" s="260"/>
      <c r="F120" s="90" t="e">
        <f>E120/E122</f>
        <v>#DIV/0!</v>
      </c>
      <c r="G120" s="422"/>
      <c r="H120" s="423"/>
    </row>
    <row r="121" spans="1:8" x14ac:dyDescent="0.25">
      <c r="A121" s="105"/>
      <c r="C121" s="162"/>
      <c r="D121" s="284"/>
      <c r="E121" s="266"/>
      <c r="F121" s="90" t="e">
        <f>E121/E122</f>
        <v>#DIV/0!</v>
      </c>
      <c r="G121" s="420"/>
      <c r="H121" s="421"/>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14" t="s">
        <v>399</v>
      </c>
      <c r="B125" s="415"/>
      <c r="C125" s="415"/>
      <c r="D125" s="415"/>
      <c r="E125" s="415"/>
      <c r="F125" s="415"/>
      <c r="G125" s="415"/>
      <c r="H125" s="416"/>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8"/>
      <c r="E128" s="418"/>
      <c r="F128" s="418"/>
      <c r="G128" s="418"/>
      <c r="H128" s="419"/>
    </row>
    <row r="129" spans="1:8" x14ac:dyDescent="0.25">
      <c r="A129" s="73"/>
      <c r="C129" s="77"/>
      <c r="D129" s="77"/>
      <c r="E129" s="77"/>
      <c r="F129" s="77"/>
      <c r="G129" s="77"/>
      <c r="H129" s="78"/>
    </row>
    <row r="130" spans="1:8" x14ac:dyDescent="0.25">
      <c r="A130" s="105"/>
      <c r="E130" s="462" t="s">
        <v>290</v>
      </c>
      <c r="F130" s="463"/>
      <c r="G130" s="463"/>
      <c r="H130" s="464"/>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194</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61"/>
      <c r="C135" s="461"/>
      <c r="D135" s="461"/>
      <c r="E135" s="265"/>
      <c r="F135" s="265"/>
      <c r="G135" s="280"/>
      <c r="H135" s="281"/>
    </row>
    <row r="136" spans="1:8" x14ac:dyDescent="0.25">
      <c r="A136" s="105"/>
      <c r="B136" s="424"/>
      <c r="C136" s="436"/>
      <c r="D136" s="425"/>
      <c r="E136" s="265"/>
      <c r="F136" s="265"/>
      <c r="G136" s="280"/>
      <c r="H136" s="281"/>
    </row>
    <row r="137" spans="1:8" x14ac:dyDescent="0.25">
      <c r="A137" s="105"/>
      <c r="B137" s="424"/>
      <c r="C137" s="436"/>
      <c r="D137" s="425"/>
      <c r="E137" s="265"/>
      <c r="F137" s="265"/>
      <c r="G137" s="280"/>
      <c r="H137" s="281"/>
    </row>
    <row r="138" spans="1:8" x14ac:dyDescent="0.25">
      <c r="A138" s="105"/>
      <c r="B138" s="424"/>
      <c r="C138" s="436"/>
      <c r="D138" s="425"/>
      <c r="E138" s="265"/>
      <c r="F138" s="265"/>
      <c r="G138" s="280"/>
      <c r="H138" s="281"/>
    </row>
    <row r="139" spans="1:8" x14ac:dyDescent="0.25">
      <c r="A139" s="105"/>
      <c r="B139" s="424"/>
      <c r="C139" s="436"/>
      <c r="D139" s="425"/>
      <c r="E139" s="265"/>
      <c r="F139" s="265"/>
      <c r="G139" s="280"/>
      <c r="H139" s="281"/>
    </row>
    <row r="140" spans="1:8" x14ac:dyDescent="0.25">
      <c r="A140" s="105"/>
      <c r="B140" s="424"/>
      <c r="C140" s="436"/>
      <c r="D140" s="425"/>
      <c r="E140" s="265"/>
      <c r="F140" s="265"/>
      <c r="G140" s="280"/>
      <c r="H140" s="281"/>
    </row>
    <row r="141" spans="1:8" x14ac:dyDescent="0.25">
      <c r="A141" s="105"/>
      <c r="B141" s="424"/>
      <c r="C141" s="436"/>
      <c r="D141" s="425"/>
      <c r="E141" s="265"/>
      <c r="F141" s="265"/>
      <c r="G141" s="280"/>
      <c r="H141" s="281"/>
    </row>
    <row r="142" spans="1:8" x14ac:dyDescent="0.25">
      <c r="A142" s="105"/>
      <c r="B142" s="424"/>
      <c r="C142" s="436"/>
      <c r="D142" s="425"/>
      <c r="E142" s="265"/>
      <c r="F142" s="265"/>
      <c r="G142" s="280"/>
      <c r="H142" s="281"/>
    </row>
    <row r="143" spans="1:8" x14ac:dyDescent="0.25">
      <c r="A143" s="105"/>
      <c r="B143" s="424"/>
      <c r="C143" s="436"/>
      <c r="D143" s="425"/>
      <c r="E143" s="265"/>
      <c r="F143" s="265"/>
      <c r="G143" s="280"/>
      <c r="H143" s="281"/>
    </row>
    <row r="144" spans="1:8" x14ac:dyDescent="0.25">
      <c r="A144" s="105"/>
      <c r="B144" s="424"/>
      <c r="C144" s="436"/>
      <c r="D144" s="425"/>
      <c r="E144" s="265"/>
      <c r="F144" s="265"/>
      <c r="G144" s="280"/>
      <c r="H144" s="281"/>
    </row>
    <row r="145" spans="1:8" x14ac:dyDescent="0.25">
      <c r="A145" s="105"/>
      <c r="B145" s="403" t="s">
        <v>153</v>
      </c>
      <c r="C145" s="404"/>
      <c r="D145" s="405"/>
      <c r="E145" s="265"/>
      <c r="F145" s="265"/>
      <c r="G145" s="280"/>
      <c r="H145" s="281"/>
    </row>
    <row r="146" spans="1:8" x14ac:dyDescent="0.25">
      <c r="A146" s="105"/>
      <c r="B146" s="424"/>
      <c r="C146" s="436"/>
      <c r="D146" s="425"/>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4"/>
      <c r="C148" s="436"/>
      <c r="D148" s="425"/>
      <c r="E148" s="265"/>
      <c r="F148" s="265"/>
      <c r="G148" s="280"/>
      <c r="H148" s="281"/>
    </row>
    <row r="149" spans="1:8" x14ac:dyDescent="0.25">
      <c r="A149" s="105"/>
      <c r="B149" s="424"/>
      <c r="C149" s="436"/>
      <c r="D149" s="425"/>
      <c r="E149" s="265"/>
      <c r="F149" s="265"/>
      <c r="G149" s="280"/>
      <c r="H149" s="281"/>
    </row>
    <row r="150" spans="1:8" x14ac:dyDescent="0.25">
      <c r="A150" s="105"/>
      <c r="B150" s="424"/>
      <c r="C150" s="436"/>
      <c r="D150" s="425"/>
      <c r="E150" s="265"/>
      <c r="F150" s="265"/>
      <c r="G150" s="280"/>
      <c r="H150" s="281"/>
    </row>
    <row r="151" spans="1:8" x14ac:dyDescent="0.25">
      <c r="A151" s="105"/>
      <c r="B151" s="424"/>
      <c r="C151" s="436"/>
      <c r="D151" s="425"/>
      <c r="E151" s="265"/>
      <c r="F151" s="265"/>
      <c r="G151" s="280"/>
      <c r="H151" s="281"/>
    </row>
    <row r="152" spans="1:8" x14ac:dyDescent="0.25">
      <c r="A152" s="105"/>
      <c r="B152" s="424"/>
      <c r="C152" s="436"/>
      <c r="D152" s="425"/>
      <c r="E152" s="265"/>
      <c r="F152" s="265"/>
      <c r="G152" s="280"/>
      <c r="H152" s="281"/>
    </row>
    <row r="153" spans="1:8" x14ac:dyDescent="0.25">
      <c r="A153" s="105"/>
      <c r="B153" s="424"/>
      <c r="C153" s="436"/>
      <c r="D153" s="425"/>
      <c r="E153" s="265"/>
      <c r="F153" s="265"/>
      <c r="G153" s="280"/>
      <c r="H153" s="281"/>
    </row>
    <row r="154" spans="1:8" x14ac:dyDescent="0.25">
      <c r="A154" s="105"/>
      <c r="B154" s="424"/>
      <c r="C154" s="436"/>
      <c r="D154" s="425"/>
      <c r="E154" s="265"/>
      <c r="F154" s="265"/>
      <c r="G154" s="280"/>
      <c r="H154" s="281"/>
    </row>
    <row r="155" spans="1:8" x14ac:dyDescent="0.25">
      <c r="A155" s="105"/>
      <c r="B155" s="424"/>
      <c r="C155" s="436"/>
      <c r="D155" s="425"/>
      <c r="E155" s="265"/>
      <c r="F155" s="265"/>
      <c r="G155" s="280"/>
      <c r="H155" s="281"/>
    </row>
    <row r="156" spans="1:8" x14ac:dyDescent="0.25">
      <c r="A156" s="105"/>
      <c r="B156" s="424"/>
      <c r="C156" s="436"/>
      <c r="D156" s="425"/>
      <c r="E156" s="265"/>
      <c r="F156" s="265"/>
      <c r="G156" s="280"/>
      <c r="H156" s="281"/>
    </row>
    <row r="157" spans="1:8" x14ac:dyDescent="0.25">
      <c r="A157" s="105"/>
      <c r="B157" s="424"/>
      <c r="C157" s="436"/>
      <c r="D157" s="425"/>
      <c r="E157" s="265"/>
      <c r="F157" s="265"/>
      <c r="G157" s="280"/>
      <c r="H157" s="281"/>
    </row>
    <row r="158" spans="1:8" x14ac:dyDescent="0.25">
      <c r="A158" s="105"/>
      <c r="B158" s="403" t="s">
        <v>153</v>
      </c>
      <c r="C158" s="404"/>
      <c r="D158" s="405"/>
      <c r="E158" s="265"/>
      <c r="F158" s="265"/>
      <c r="G158" s="280"/>
      <c r="H158" s="281"/>
    </row>
    <row r="159" spans="1:8" x14ac:dyDescent="0.25">
      <c r="A159" s="105"/>
      <c r="B159" s="424"/>
      <c r="C159" s="436"/>
      <c r="D159" s="425"/>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06"/>
      <c r="C162" s="406"/>
      <c r="D162" s="406"/>
      <c r="E162" s="406"/>
      <c r="F162" s="406"/>
      <c r="G162" s="406"/>
      <c r="H162" s="407"/>
    </row>
    <row r="163" spans="1:8" x14ac:dyDescent="0.25">
      <c r="A163" s="105"/>
      <c r="B163" s="406"/>
      <c r="C163" s="406"/>
      <c r="D163" s="406"/>
      <c r="E163" s="406"/>
      <c r="F163" s="406"/>
      <c r="G163" s="406"/>
      <c r="H163" s="407"/>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80" priority="1">
      <formula>AND($F$11="no",$F$13="no",$F$15="no",$F$17="no")</formula>
    </cfRule>
  </conditionalFormatting>
  <conditionalFormatting sqref="E39:E50 E52:E64 E66:E69 B88:H95 E135:E146 E148:E159">
    <cfRule type="expression" dxfId="79" priority="5">
      <formula>$F$11="no"</formula>
    </cfRule>
  </conditionalFormatting>
  <conditionalFormatting sqref="F39:F50 F52:F64 F66:F69 B97:H104 F135:F146 F148:F159">
    <cfRule type="expression" dxfId="78" priority="4">
      <formula>$F$13="no"</formula>
    </cfRule>
  </conditionalFormatting>
  <conditionalFormatting sqref="G39:G50 G52:G64 G66:G69 B106:H113 G135:G146 G148:G159">
    <cfRule type="expression" dxfId="77" priority="3">
      <formula>$F$15="no"</formula>
    </cfRule>
  </conditionalFormatting>
  <conditionalFormatting sqref="H39:H50 H52:H64 H66:H69 B115:H122 H135:H146 H148:H159">
    <cfRule type="expression" dxfId="7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140625" style="43" customWidth="1"/>
    <col min="4" max="4" width="14.85546875" style="43" customWidth="1"/>
    <col min="5" max="8" width="19.140625" style="43" customWidth="1"/>
    <col min="9"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361</v>
      </c>
    </row>
    <row r="5" spans="1:8" x14ac:dyDescent="0.25">
      <c r="A5" s="49" t="s">
        <v>0</v>
      </c>
      <c r="C5" s="50" t="str">
        <f>'Cover and Instructions'!$D$4</f>
        <v>Amerigroup Community Care</v>
      </c>
      <c r="D5" s="50"/>
      <c r="E5" s="50"/>
      <c r="F5" s="50"/>
      <c r="G5" s="50"/>
      <c r="H5" s="50"/>
    </row>
    <row r="6" spans="1:8" x14ac:dyDescent="0.25">
      <c r="A6" s="49" t="s">
        <v>510</v>
      </c>
      <c r="C6" s="50" t="str">
        <f>'Cover and Instructions'!D5</f>
        <v>Title XIX Adults</v>
      </c>
      <c r="D6" s="50"/>
      <c r="E6" s="50"/>
      <c r="F6" s="50"/>
      <c r="G6" s="50"/>
      <c r="H6" s="50"/>
    </row>
    <row r="7" spans="1:8" ht="15.75" thickBot="1" x14ac:dyDescent="0.3"/>
    <row r="8" spans="1:8" x14ac:dyDescent="0.25">
      <c r="A8" s="52" t="s">
        <v>375</v>
      </c>
      <c r="B8" s="53"/>
      <c r="C8" s="53"/>
      <c r="D8" s="53"/>
      <c r="E8" s="53"/>
      <c r="F8" s="53"/>
      <c r="G8" s="53"/>
      <c r="H8" s="54"/>
    </row>
    <row r="9" spans="1:8" ht="15" customHeight="1" x14ac:dyDescent="0.25">
      <c r="A9" s="55" t="s">
        <v>374</v>
      </c>
      <c r="B9" s="56"/>
      <c r="C9" s="56"/>
      <c r="D9" s="56"/>
      <c r="E9" s="56"/>
      <c r="F9" s="56"/>
      <c r="G9" s="56"/>
      <c r="H9" s="57"/>
    </row>
    <row r="10" spans="1:8" x14ac:dyDescent="0.25">
      <c r="A10" s="58"/>
      <c r="B10" s="59"/>
      <c r="C10" s="59"/>
      <c r="D10" s="59"/>
      <c r="E10" s="59"/>
      <c r="F10" s="59"/>
      <c r="G10" s="59"/>
      <c r="H10" s="60"/>
    </row>
    <row r="11" spans="1:8" x14ac:dyDescent="0.25">
      <c r="A11" s="61" t="s">
        <v>370</v>
      </c>
      <c r="B11" s="62" t="s">
        <v>417</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418</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419</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8" x14ac:dyDescent="0.25">
      <c r="A17" s="61" t="s">
        <v>379</v>
      </c>
      <c r="B17" s="62" t="s">
        <v>401</v>
      </c>
      <c r="C17" s="59"/>
      <c r="D17" s="59"/>
      <c r="E17" s="59"/>
      <c r="F17" s="63" t="s">
        <v>372</v>
      </c>
      <c r="G17" s="64" t="str">
        <f>IF(F17="yes","  Complete Section 1 and Section 2","")</f>
        <v/>
      </c>
      <c r="H17" s="60"/>
    </row>
    <row r="18" spans="1:8" ht="6" customHeight="1" x14ac:dyDescent="0.25">
      <c r="A18" s="61"/>
      <c r="B18" s="62"/>
      <c r="C18" s="59"/>
      <c r="D18" s="59"/>
      <c r="E18" s="59"/>
      <c r="F18" s="59"/>
      <c r="G18" s="66"/>
      <c r="H18" s="60"/>
    </row>
    <row r="19" spans="1:8" x14ac:dyDescent="0.25">
      <c r="A19" s="61" t="s">
        <v>489</v>
      </c>
      <c r="B19" s="455" t="s">
        <v>567</v>
      </c>
      <c r="C19" s="455"/>
      <c r="D19" s="455"/>
      <c r="E19" s="455"/>
      <c r="F19" s="455"/>
      <c r="G19" s="455"/>
      <c r="H19" s="456"/>
    </row>
    <row r="20" spans="1:8" x14ac:dyDescent="0.25">
      <c r="A20" s="200"/>
      <c r="B20" s="455"/>
      <c r="C20" s="455"/>
      <c r="D20" s="455"/>
      <c r="E20" s="455"/>
      <c r="F20" s="455"/>
      <c r="G20" s="455"/>
      <c r="H20" s="456"/>
    </row>
    <row r="21" spans="1:8" x14ac:dyDescent="0.25">
      <c r="A21" s="200"/>
      <c r="B21" s="455"/>
      <c r="C21" s="455"/>
      <c r="D21" s="455"/>
      <c r="E21" s="455"/>
      <c r="F21" s="455"/>
      <c r="G21" s="455"/>
      <c r="H21" s="456"/>
    </row>
    <row r="22" spans="1:8" x14ac:dyDescent="0.25">
      <c r="A22" s="200"/>
      <c r="B22" s="455"/>
      <c r="C22" s="455"/>
      <c r="D22" s="455"/>
      <c r="E22" s="455"/>
      <c r="F22" s="455"/>
      <c r="G22" s="455"/>
      <c r="H22" s="456"/>
    </row>
    <row r="23" spans="1:8" x14ac:dyDescent="0.25">
      <c r="A23" s="61"/>
      <c r="B23" s="444"/>
      <c r="C23" s="457"/>
      <c r="D23" s="457"/>
      <c r="E23" s="457"/>
      <c r="F23" s="457"/>
      <c r="G23" s="457"/>
      <c r="H23" s="458"/>
    </row>
    <row r="24" spans="1:8" x14ac:dyDescent="0.25">
      <c r="A24" s="61"/>
      <c r="B24" s="459"/>
      <c r="C24" s="459"/>
      <c r="D24" s="459"/>
      <c r="E24" s="459"/>
      <c r="F24" s="459"/>
      <c r="G24" s="459"/>
      <c r="H24" s="460"/>
    </row>
    <row r="25" spans="1:8" ht="15.75" thickBot="1" x14ac:dyDescent="0.3">
      <c r="A25" s="67"/>
      <c r="B25" s="68"/>
      <c r="C25" s="69"/>
      <c r="D25" s="69"/>
      <c r="E25" s="69"/>
      <c r="F25" s="69"/>
      <c r="G25" s="70"/>
      <c r="H25" s="72"/>
    </row>
    <row r="26" spans="1:8" ht="15.75" thickBot="1" x14ac:dyDescent="0.3"/>
    <row r="27" spans="1:8" ht="16.5" thickBot="1" x14ac:dyDescent="0.3">
      <c r="A27" s="414" t="s">
        <v>402</v>
      </c>
      <c r="B27" s="415"/>
      <c r="C27" s="415"/>
      <c r="D27" s="415"/>
      <c r="E27" s="415"/>
      <c r="F27" s="415"/>
      <c r="G27" s="415"/>
      <c r="H27" s="416"/>
    </row>
    <row r="28" spans="1:8" x14ac:dyDescent="0.25">
      <c r="A28" s="73" t="s">
        <v>130</v>
      </c>
      <c r="B28" s="431" t="s">
        <v>360</v>
      </c>
      <c r="C28" s="431"/>
      <c r="D28" s="431"/>
      <c r="E28" s="431"/>
      <c r="F28" s="431"/>
      <c r="G28" s="431"/>
      <c r="H28" s="432"/>
    </row>
    <row r="29" spans="1:8" x14ac:dyDescent="0.25">
      <c r="A29" s="73"/>
      <c r="B29" s="426"/>
      <c r="C29" s="426"/>
      <c r="D29" s="426"/>
      <c r="E29" s="426"/>
      <c r="F29" s="426"/>
      <c r="G29" s="426"/>
      <c r="H29" s="427"/>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8"/>
      <c r="E32" s="418"/>
      <c r="F32" s="418"/>
      <c r="G32" s="418"/>
      <c r="H32" s="419"/>
    </row>
    <row r="33" spans="1:8" x14ac:dyDescent="0.25">
      <c r="A33" s="73"/>
      <c r="C33" s="77"/>
      <c r="D33" s="77"/>
      <c r="E33" s="77"/>
      <c r="F33" s="77"/>
      <c r="G33" s="77"/>
      <c r="H33" s="78"/>
    </row>
    <row r="34" spans="1:8" ht="15" customHeight="1" x14ac:dyDescent="0.25">
      <c r="A34" s="105"/>
      <c r="B34" s="77"/>
      <c r="C34" s="77"/>
      <c r="D34" s="77"/>
      <c r="E34" s="433" t="s">
        <v>358</v>
      </c>
      <c r="F34" s="433"/>
      <c r="G34" s="433"/>
      <c r="H34" s="434"/>
    </row>
    <row r="35" spans="1:8" x14ac:dyDescent="0.25">
      <c r="A35" s="105"/>
      <c r="E35" s="77" t="s">
        <v>311</v>
      </c>
      <c r="F35" s="77" t="s">
        <v>311</v>
      </c>
      <c r="G35" s="77" t="s">
        <v>311</v>
      </c>
      <c r="H35" s="78" t="s">
        <v>311</v>
      </c>
    </row>
    <row r="36" spans="1:8" x14ac:dyDescent="0.25">
      <c r="A36" s="105"/>
      <c r="B36" s="79"/>
      <c r="C36" s="79"/>
      <c r="D36" s="79" t="s">
        <v>164</v>
      </c>
      <c r="E36" s="79" t="s">
        <v>257</v>
      </c>
      <c r="F36" s="79" t="s">
        <v>312</v>
      </c>
      <c r="G36" s="79" t="s">
        <v>313</v>
      </c>
      <c r="H36" s="80" t="s">
        <v>314</v>
      </c>
    </row>
    <row r="37" spans="1:8" x14ac:dyDescent="0.25">
      <c r="A37" s="105"/>
      <c r="B37" s="81" t="s">
        <v>191</v>
      </c>
      <c r="C37" s="82"/>
      <c r="D37" s="82" t="s">
        <v>158</v>
      </c>
      <c r="E37" s="82" t="s">
        <v>195</v>
      </c>
      <c r="F37" s="82" t="s">
        <v>259</v>
      </c>
      <c r="G37" s="82" t="s">
        <v>258</v>
      </c>
      <c r="H37" s="134" t="s">
        <v>315</v>
      </c>
    </row>
    <row r="38" spans="1:8" ht="21.95" customHeight="1" x14ac:dyDescent="0.25">
      <c r="A38" s="105"/>
      <c r="B38" s="87" t="s">
        <v>287</v>
      </c>
      <c r="C38" s="79"/>
      <c r="D38" s="79"/>
      <c r="E38" s="79"/>
      <c r="F38" s="79"/>
      <c r="G38" s="79"/>
      <c r="H38" s="80"/>
    </row>
    <row r="39" spans="1:8" ht="15" customHeight="1" x14ac:dyDescent="0.25">
      <c r="A39" s="105"/>
      <c r="B39" s="402"/>
      <c r="C39" s="402"/>
      <c r="D39" s="260"/>
      <c r="E39" s="260"/>
      <c r="F39" s="260"/>
      <c r="G39" s="263"/>
      <c r="H39" s="264"/>
    </row>
    <row r="40" spans="1:8" x14ac:dyDescent="0.25">
      <c r="A40" s="105"/>
      <c r="B40" s="402"/>
      <c r="C40" s="402"/>
      <c r="D40" s="260"/>
      <c r="E40" s="260"/>
      <c r="F40" s="260"/>
      <c r="G40" s="263"/>
      <c r="H40" s="264"/>
    </row>
    <row r="41" spans="1:8" x14ac:dyDescent="0.25">
      <c r="A41" s="105"/>
      <c r="B41" s="402"/>
      <c r="C41" s="402"/>
      <c r="D41" s="260"/>
      <c r="E41" s="260"/>
      <c r="F41" s="260"/>
      <c r="G41" s="263"/>
      <c r="H41" s="264"/>
    </row>
    <row r="42" spans="1:8" x14ac:dyDescent="0.25">
      <c r="A42" s="105"/>
      <c r="B42" s="402"/>
      <c r="C42" s="402"/>
      <c r="D42" s="260"/>
      <c r="E42" s="260"/>
      <c r="F42" s="260"/>
      <c r="G42" s="263"/>
      <c r="H42" s="264"/>
    </row>
    <row r="43" spans="1:8" x14ac:dyDescent="0.25">
      <c r="A43" s="105"/>
      <c r="B43" s="402"/>
      <c r="C43" s="402"/>
      <c r="D43" s="260"/>
      <c r="E43" s="260"/>
      <c r="F43" s="260"/>
      <c r="G43" s="263"/>
      <c r="H43" s="264"/>
    </row>
    <row r="44" spans="1:8" x14ac:dyDescent="0.25">
      <c r="A44" s="105"/>
      <c r="B44" s="402"/>
      <c r="C44" s="402"/>
      <c r="D44" s="260"/>
      <c r="E44" s="260"/>
      <c r="F44" s="260"/>
      <c r="G44" s="263"/>
      <c r="H44" s="264"/>
    </row>
    <row r="45" spans="1:8" x14ac:dyDescent="0.25">
      <c r="A45" s="105"/>
      <c r="B45" s="402"/>
      <c r="C45" s="402"/>
      <c r="D45" s="260"/>
      <c r="E45" s="260"/>
      <c r="F45" s="260"/>
      <c r="G45" s="263"/>
      <c r="H45" s="264"/>
    </row>
    <row r="46" spans="1:8" x14ac:dyDescent="0.25">
      <c r="A46" s="105"/>
      <c r="B46" s="402"/>
      <c r="C46" s="402"/>
      <c r="D46" s="260"/>
      <c r="E46" s="260"/>
      <c r="F46" s="260"/>
      <c r="G46" s="263"/>
      <c r="H46" s="264"/>
    </row>
    <row r="47" spans="1:8" x14ac:dyDescent="0.25">
      <c r="A47" s="105"/>
      <c r="B47" s="402"/>
      <c r="C47" s="402"/>
      <c r="D47" s="260"/>
      <c r="E47" s="260"/>
      <c r="F47" s="260"/>
      <c r="G47" s="263"/>
      <c r="H47" s="264"/>
    </row>
    <row r="48" spans="1:8" x14ac:dyDescent="0.25">
      <c r="A48" s="105"/>
      <c r="B48" s="402"/>
      <c r="C48" s="402"/>
      <c r="D48" s="260"/>
      <c r="E48" s="260"/>
      <c r="F48" s="260"/>
      <c r="G48" s="263"/>
      <c r="H48" s="264"/>
    </row>
    <row r="49" spans="1:8" x14ac:dyDescent="0.25">
      <c r="A49" s="105"/>
      <c r="B49" s="430" t="s">
        <v>153</v>
      </c>
      <c r="C49" s="430"/>
      <c r="D49" s="260"/>
      <c r="E49" s="260"/>
      <c r="F49" s="260"/>
      <c r="G49" s="263"/>
      <c r="H49" s="264"/>
    </row>
    <row r="50" spans="1:8" x14ac:dyDescent="0.25">
      <c r="A50" s="105"/>
      <c r="B50" s="402"/>
      <c r="C50" s="402"/>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02"/>
      <c r="C52" s="402"/>
      <c r="D52" s="260"/>
      <c r="E52" s="260"/>
      <c r="F52" s="260"/>
      <c r="G52" s="263"/>
      <c r="H52" s="264"/>
    </row>
    <row r="53" spans="1:8" x14ac:dyDescent="0.25">
      <c r="A53" s="105"/>
      <c r="B53" s="402"/>
      <c r="C53" s="402"/>
      <c r="D53" s="260"/>
      <c r="E53" s="260"/>
      <c r="F53" s="260"/>
      <c r="G53" s="263"/>
      <c r="H53" s="264"/>
    </row>
    <row r="54" spans="1:8" x14ac:dyDescent="0.25">
      <c r="A54" s="105"/>
      <c r="B54" s="402"/>
      <c r="C54" s="402"/>
      <c r="D54" s="260"/>
      <c r="E54" s="260"/>
      <c r="F54" s="260"/>
      <c r="G54" s="263"/>
      <c r="H54" s="264"/>
    </row>
    <row r="55" spans="1:8" x14ac:dyDescent="0.25">
      <c r="A55" s="105"/>
      <c r="B55" s="402"/>
      <c r="C55" s="402"/>
      <c r="D55" s="260"/>
      <c r="E55" s="260"/>
      <c r="F55" s="260"/>
      <c r="G55" s="263"/>
      <c r="H55" s="264"/>
    </row>
    <row r="56" spans="1:8" x14ac:dyDescent="0.25">
      <c r="A56" s="105"/>
      <c r="B56" s="402"/>
      <c r="C56" s="402"/>
      <c r="D56" s="260"/>
      <c r="E56" s="260"/>
      <c r="F56" s="260"/>
      <c r="G56" s="263"/>
      <c r="H56" s="264"/>
    </row>
    <row r="57" spans="1:8" x14ac:dyDescent="0.25">
      <c r="A57" s="105"/>
      <c r="B57" s="402"/>
      <c r="C57" s="402"/>
      <c r="D57" s="260"/>
      <c r="E57" s="260"/>
      <c r="F57" s="260"/>
      <c r="G57" s="263"/>
      <c r="H57" s="264"/>
    </row>
    <row r="58" spans="1:8" x14ac:dyDescent="0.25">
      <c r="A58" s="105"/>
      <c r="B58" s="402"/>
      <c r="C58" s="402"/>
      <c r="D58" s="260"/>
      <c r="E58" s="260"/>
      <c r="F58" s="260"/>
      <c r="G58" s="263"/>
      <c r="H58" s="264"/>
    </row>
    <row r="59" spans="1:8" x14ac:dyDescent="0.25">
      <c r="A59" s="105"/>
      <c r="B59" s="402"/>
      <c r="C59" s="402"/>
      <c r="D59" s="260"/>
      <c r="E59" s="260"/>
      <c r="F59" s="260"/>
      <c r="G59" s="263"/>
      <c r="H59" s="264"/>
    </row>
    <row r="60" spans="1:8" x14ac:dyDescent="0.25">
      <c r="A60" s="105"/>
      <c r="B60" s="402"/>
      <c r="C60" s="402"/>
      <c r="D60" s="260"/>
      <c r="E60" s="260"/>
      <c r="F60" s="260"/>
      <c r="G60" s="263"/>
      <c r="H60" s="264"/>
    </row>
    <row r="61" spans="1:8" x14ac:dyDescent="0.25">
      <c r="A61" s="105"/>
      <c r="B61" s="402"/>
      <c r="C61" s="402"/>
      <c r="D61" s="260"/>
      <c r="E61" s="260"/>
      <c r="F61" s="260"/>
      <c r="G61" s="263"/>
      <c r="H61" s="264"/>
    </row>
    <row r="62" spans="1:8" x14ac:dyDescent="0.25">
      <c r="A62" s="105"/>
      <c r="B62" s="430" t="s">
        <v>153</v>
      </c>
      <c r="C62" s="430"/>
      <c r="D62" s="260"/>
      <c r="E62" s="260"/>
      <c r="F62" s="260"/>
      <c r="G62" s="263"/>
      <c r="H62" s="264"/>
    </row>
    <row r="63" spans="1:8" x14ac:dyDescent="0.25">
      <c r="A63" s="105"/>
      <c r="B63" s="402"/>
      <c r="C63" s="402"/>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15" customHeight="1" x14ac:dyDescent="0.25">
      <c r="A72" s="105"/>
      <c r="B72" s="154" t="s">
        <v>292</v>
      </c>
      <c r="C72" s="142" t="s">
        <v>353</v>
      </c>
      <c r="D72" s="142"/>
      <c r="E72" s="142"/>
      <c r="F72" s="142"/>
      <c r="G72" s="142"/>
      <c r="H72" s="155"/>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6" t="s">
        <v>367</v>
      </c>
      <c r="C75" s="426"/>
      <c r="D75" s="426"/>
      <c r="E75" s="426"/>
      <c r="F75" s="426"/>
      <c r="G75" s="426"/>
      <c r="H75" s="427"/>
    </row>
    <row r="76" spans="1:8" x14ac:dyDescent="0.25">
      <c r="A76" s="73"/>
      <c r="B76" s="426"/>
      <c r="C76" s="426"/>
      <c r="D76" s="426"/>
      <c r="E76" s="426"/>
      <c r="F76" s="426"/>
      <c r="G76" s="426"/>
      <c r="H76" s="427"/>
    </row>
    <row r="77" spans="1:8" x14ac:dyDescent="0.25">
      <c r="A77" s="73"/>
      <c r="E77" s="91"/>
      <c r="F77" s="91"/>
      <c r="G77" s="91"/>
      <c r="H77" s="150"/>
    </row>
    <row r="78" spans="1:8" x14ac:dyDescent="0.25">
      <c r="A78" s="73"/>
      <c r="B78" s="426" t="s">
        <v>364</v>
      </c>
      <c r="C78" s="426"/>
      <c r="D78" s="426"/>
      <c r="E78" s="426"/>
      <c r="F78" s="426"/>
      <c r="G78" s="426"/>
      <c r="H78" s="427"/>
    </row>
    <row r="79" spans="1:8" x14ac:dyDescent="0.25">
      <c r="A79" s="73"/>
      <c r="B79" s="426"/>
      <c r="C79" s="426"/>
      <c r="D79" s="426"/>
      <c r="E79" s="426"/>
      <c r="F79" s="426"/>
      <c r="G79" s="426"/>
      <c r="H79" s="427"/>
    </row>
    <row r="80" spans="1:8" x14ac:dyDescent="0.25">
      <c r="A80" s="73"/>
      <c r="B80" s="426"/>
      <c r="C80" s="426"/>
      <c r="D80" s="426"/>
      <c r="E80" s="426"/>
      <c r="F80" s="426"/>
      <c r="G80" s="426"/>
      <c r="H80" s="427"/>
    </row>
    <row r="81" spans="1:8" x14ac:dyDescent="0.25">
      <c r="A81" s="73"/>
      <c r="B81" s="426"/>
      <c r="C81" s="426"/>
      <c r="D81" s="426"/>
      <c r="E81" s="426"/>
      <c r="F81" s="426"/>
      <c r="G81" s="426"/>
      <c r="H81" s="427"/>
    </row>
    <row r="82" spans="1:8" x14ac:dyDescent="0.25">
      <c r="A82" s="73"/>
      <c r="E82" s="91"/>
      <c r="F82" s="91"/>
      <c r="G82" s="91"/>
      <c r="H82" s="150"/>
    </row>
    <row r="83" spans="1:8" x14ac:dyDescent="0.25">
      <c r="A83" s="73"/>
      <c r="B83" s="49" t="s">
        <v>413</v>
      </c>
      <c r="D83" s="418"/>
      <c r="E83" s="418"/>
      <c r="F83" s="418"/>
      <c r="G83" s="418"/>
      <c r="H83" s="419"/>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22"/>
      <c r="H89" s="423"/>
    </row>
    <row r="90" spans="1:8" x14ac:dyDescent="0.25">
      <c r="A90" s="73"/>
      <c r="D90" s="283"/>
      <c r="E90" s="260"/>
      <c r="F90" s="90" t="e">
        <f>E90/E95</f>
        <v>#DIV/0!</v>
      </c>
      <c r="G90" s="422"/>
      <c r="H90" s="423"/>
    </row>
    <row r="91" spans="1:8" x14ac:dyDescent="0.25">
      <c r="A91" s="73"/>
      <c r="D91" s="283"/>
      <c r="E91" s="260"/>
      <c r="F91" s="90" t="e">
        <f>E91/E95</f>
        <v>#DIV/0!</v>
      </c>
      <c r="G91" s="422"/>
      <c r="H91" s="423"/>
    </row>
    <row r="92" spans="1:8" x14ac:dyDescent="0.25">
      <c r="A92" s="73"/>
      <c r="D92" s="283"/>
      <c r="E92" s="260"/>
      <c r="F92" s="90" t="e">
        <f>E92/E95</f>
        <v>#DIV/0!</v>
      </c>
      <c r="G92" s="422"/>
      <c r="H92" s="423"/>
    </row>
    <row r="93" spans="1:8" x14ac:dyDescent="0.25">
      <c r="A93" s="73"/>
      <c r="D93" s="283"/>
      <c r="E93" s="260"/>
      <c r="F93" s="90" t="e">
        <f>E93/E95</f>
        <v>#DIV/0!</v>
      </c>
      <c r="G93" s="422"/>
      <c r="H93" s="423"/>
    </row>
    <row r="94" spans="1:8" x14ac:dyDescent="0.25">
      <c r="A94" s="73"/>
      <c r="D94" s="284"/>
      <c r="E94" s="266"/>
      <c r="F94" s="90" t="e">
        <f>E94/E95</f>
        <v>#DIV/0!</v>
      </c>
      <c r="G94" s="420"/>
      <c r="H94" s="421"/>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22"/>
      <c r="H98" s="423"/>
    </row>
    <row r="99" spans="1:8" x14ac:dyDescent="0.25">
      <c r="A99" s="73"/>
      <c r="D99" s="283"/>
      <c r="E99" s="260"/>
      <c r="F99" s="90" t="e">
        <f>E99/E104</f>
        <v>#DIV/0!</v>
      </c>
      <c r="G99" s="422"/>
      <c r="H99" s="423"/>
    </row>
    <row r="100" spans="1:8" x14ac:dyDescent="0.25">
      <c r="A100" s="73"/>
      <c r="D100" s="283"/>
      <c r="E100" s="260"/>
      <c r="F100" s="90" t="e">
        <f>E100/E104</f>
        <v>#DIV/0!</v>
      </c>
      <c r="G100" s="422"/>
      <c r="H100" s="423"/>
    </row>
    <row r="101" spans="1:8" x14ac:dyDescent="0.25">
      <c r="A101" s="73"/>
      <c r="D101" s="283"/>
      <c r="E101" s="260"/>
      <c r="F101" s="90" t="e">
        <f>E101/E104</f>
        <v>#DIV/0!</v>
      </c>
      <c r="G101" s="422"/>
      <c r="H101" s="423"/>
    </row>
    <row r="102" spans="1:8" x14ac:dyDescent="0.25">
      <c r="A102" s="73"/>
      <c r="D102" s="283"/>
      <c r="E102" s="260"/>
      <c r="F102" s="90" t="e">
        <f>E102/E104</f>
        <v>#DIV/0!</v>
      </c>
      <c r="G102" s="422"/>
      <c r="H102" s="423"/>
    </row>
    <row r="103" spans="1:8" x14ac:dyDescent="0.25">
      <c r="A103" s="73"/>
      <c r="D103" s="284"/>
      <c r="E103" s="266"/>
      <c r="F103" s="90" t="e">
        <f>E103/E104</f>
        <v>#DIV/0!</v>
      </c>
      <c r="G103" s="420"/>
      <c r="H103" s="421"/>
    </row>
    <row r="104" spans="1:8" x14ac:dyDescent="0.25">
      <c r="A104" s="73"/>
      <c r="D104" s="163" t="s">
        <v>323</v>
      </c>
      <c r="E104" s="164">
        <f>SUM(E98:E103)</f>
        <v>0</v>
      </c>
      <c r="F104" s="91"/>
      <c r="G104" s="165" t="s">
        <v>305</v>
      </c>
      <c r="H104" s="288"/>
    </row>
    <row r="105" spans="1:8" x14ac:dyDescent="0.25">
      <c r="A105" s="73"/>
      <c r="D105" s="163"/>
      <c r="E105" s="139"/>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22"/>
      <c r="H107" s="423"/>
    </row>
    <row r="108" spans="1:8" x14ac:dyDescent="0.25">
      <c r="A108" s="105"/>
      <c r="D108" s="283"/>
      <c r="E108" s="260"/>
      <c r="F108" s="90" t="e">
        <f>E108/E113</f>
        <v>#DIV/0!</v>
      </c>
      <c r="G108" s="422"/>
      <c r="H108" s="423"/>
    </row>
    <row r="109" spans="1:8" x14ac:dyDescent="0.25">
      <c r="A109" s="105"/>
      <c r="D109" s="283"/>
      <c r="E109" s="260"/>
      <c r="F109" s="90" t="e">
        <f>E109/E113</f>
        <v>#DIV/0!</v>
      </c>
      <c r="G109" s="422"/>
      <c r="H109" s="423"/>
    </row>
    <row r="110" spans="1:8" x14ac:dyDescent="0.25">
      <c r="A110" s="105"/>
      <c r="D110" s="283"/>
      <c r="E110" s="260"/>
      <c r="F110" s="90" t="e">
        <f>E110/E113</f>
        <v>#DIV/0!</v>
      </c>
      <c r="G110" s="422"/>
      <c r="H110" s="423"/>
    </row>
    <row r="111" spans="1:8" x14ac:dyDescent="0.25">
      <c r="A111" s="105"/>
      <c r="D111" s="283"/>
      <c r="E111" s="260"/>
      <c r="F111" s="90" t="e">
        <f>E111/E113</f>
        <v>#DIV/0!</v>
      </c>
      <c r="G111" s="422"/>
      <c r="H111" s="423"/>
    </row>
    <row r="112" spans="1:8" x14ac:dyDescent="0.25">
      <c r="A112" s="105"/>
      <c r="D112" s="284"/>
      <c r="E112" s="266"/>
      <c r="F112" s="90" t="e">
        <f>E112/E113</f>
        <v>#DIV/0!</v>
      </c>
      <c r="G112" s="420"/>
      <c r="H112" s="421"/>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22"/>
      <c r="H116" s="423"/>
    </row>
    <row r="117" spans="1:8" x14ac:dyDescent="0.25">
      <c r="A117" s="105"/>
      <c r="C117" s="162"/>
      <c r="D117" s="283"/>
      <c r="E117" s="260"/>
      <c r="F117" s="90" t="e">
        <f>E117/E122</f>
        <v>#DIV/0!</v>
      </c>
      <c r="G117" s="422"/>
      <c r="H117" s="423"/>
    </row>
    <row r="118" spans="1:8" x14ac:dyDescent="0.25">
      <c r="A118" s="105"/>
      <c r="C118" s="162"/>
      <c r="D118" s="283"/>
      <c r="E118" s="260"/>
      <c r="F118" s="90" t="e">
        <f>E118/E122</f>
        <v>#DIV/0!</v>
      </c>
      <c r="G118" s="422"/>
      <c r="H118" s="423"/>
    </row>
    <row r="119" spans="1:8" x14ac:dyDescent="0.25">
      <c r="A119" s="105"/>
      <c r="C119" s="162"/>
      <c r="D119" s="283"/>
      <c r="E119" s="260"/>
      <c r="F119" s="90" t="e">
        <f>E119/E122</f>
        <v>#DIV/0!</v>
      </c>
      <c r="G119" s="422"/>
      <c r="H119" s="423"/>
    </row>
    <row r="120" spans="1:8" x14ac:dyDescent="0.25">
      <c r="A120" s="105"/>
      <c r="C120" s="162"/>
      <c r="D120" s="283"/>
      <c r="E120" s="260"/>
      <c r="F120" s="90" t="e">
        <f>E120/E122</f>
        <v>#DIV/0!</v>
      </c>
      <c r="G120" s="422"/>
      <c r="H120" s="423"/>
    </row>
    <row r="121" spans="1:8" x14ac:dyDescent="0.25">
      <c r="A121" s="105"/>
      <c r="C121" s="162"/>
      <c r="D121" s="284"/>
      <c r="E121" s="266"/>
      <c r="F121" s="90" t="e">
        <f>E121/E122</f>
        <v>#DIV/0!</v>
      </c>
      <c r="G121" s="420"/>
      <c r="H121" s="421"/>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14" t="s">
        <v>423</v>
      </c>
      <c r="B125" s="415"/>
      <c r="C125" s="415"/>
      <c r="D125" s="415"/>
      <c r="E125" s="415"/>
      <c r="F125" s="415"/>
      <c r="G125" s="415"/>
      <c r="H125" s="416"/>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8"/>
      <c r="E128" s="418"/>
      <c r="F128" s="418"/>
      <c r="G128" s="418"/>
      <c r="H128" s="419"/>
    </row>
    <row r="129" spans="1:8" x14ac:dyDescent="0.25">
      <c r="A129" s="73"/>
      <c r="C129" s="77"/>
      <c r="D129" s="77"/>
      <c r="E129" s="77"/>
      <c r="F129" s="77"/>
      <c r="G129" s="77"/>
      <c r="H129" s="78"/>
    </row>
    <row r="130" spans="1:8" x14ac:dyDescent="0.25">
      <c r="A130" s="105"/>
      <c r="E130" s="462" t="s">
        <v>290</v>
      </c>
      <c r="F130" s="463"/>
      <c r="G130" s="463"/>
      <c r="H130" s="464"/>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199</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61"/>
      <c r="C135" s="461"/>
      <c r="D135" s="461"/>
      <c r="E135" s="265"/>
      <c r="F135" s="265"/>
      <c r="G135" s="280"/>
      <c r="H135" s="281"/>
    </row>
    <row r="136" spans="1:8" x14ac:dyDescent="0.25">
      <c r="A136" s="105"/>
      <c r="B136" s="424"/>
      <c r="C136" s="436"/>
      <c r="D136" s="425"/>
      <c r="E136" s="265"/>
      <c r="F136" s="265"/>
      <c r="G136" s="280"/>
      <c r="H136" s="281"/>
    </row>
    <row r="137" spans="1:8" x14ac:dyDescent="0.25">
      <c r="A137" s="105"/>
      <c r="B137" s="424"/>
      <c r="C137" s="436"/>
      <c r="D137" s="425"/>
      <c r="E137" s="265"/>
      <c r="F137" s="265"/>
      <c r="G137" s="280"/>
      <c r="H137" s="281"/>
    </row>
    <row r="138" spans="1:8" x14ac:dyDescent="0.25">
      <c r="A138" s="105"/>
      <c r="B138" s="424"/>
      <c r="C138" s="436"/>
      <c r="D138" s="425"/>
      <c r="E138" s="265"/>
      <c r="F138" s="265"/>
      <c r="G138" s="280"/>
      <c r="H138" s="281"/>
    </row>
    <row r="139" spans="1:8" x14ac:dyDescent="0.25">
      <c r="A139" s="105"/>
      <c r="B139" s="424"/>
      <c r="C139" s="436"/>
      <c r="D139" s="425"/>
      <c r="E139" s="265"/>
      <c r="F139" s="265"/>
      <c r="G139" s="280"/>
      <c r="H139" s="281"/>
    </row>
    <row r="140" spans="1:8" x14ac:dyDescent="0.25">
      <c r="A140" s="105"/>
      <c r="B140" s="424"/>
      <c r="C140" s="436"/>
      <c r="D140" s="425"/>
      <c r="E140" s="265"/>
      <c r="F140" s="265"/>
      <c r="G140" s="280"/>
      <c r="H140" s="281"/>
    </row>
    <row r="141" spans="1:8" x14ac:dyDescent="0.25">
      <c r="A141" s="105"/>
      <c r="B141" s="424"/>
      <c r="C141" s="436"/>
      <c r="D141" s="425"/>
      <c r="E141" s="265"/>
      <c r="F141" s="265"/>
      <c r="G141" s="280"/>
      <c r="H141" s="281"/>
    </row>
    <row r="142" spans="1:8" x14ac:dyDescent="0.25">
      <c r="A142" s="105"/>
      <c r="B142" s="424"/>
      <c r="C142" s="436"/>
      <c r="D142" s="425"/>
      <c r="E142" s="265"/>
      <c r="F142" s="265"/>
      <c r="G142" s="280"/>
      <c r="H142" s="281"/>
    </row>
    <row r="143" spans="1:8" x14ac:dyDescent="0.25">
      <c r="A143" s="105"/>
      <c r="B143" s="424"/>
      <c r="C143" s="436"/>
      <c r="D143" s="425"/>
      <c r="E143" s="265"/>
      <c r="F143" s="265"/>
      <c r="G143" s="280"/>
      <c r="H143" s="281"/>
    </row>
    <row r="144" spans="1:8" x14ac:dyDescent="0.25">
      <c r="A144" s="105"/>
      <c r="B144" s="424"/>
      <c r="C144" s="436"/>
      <c r="D144" s="425"/>
      <c r="E144" s="265"/>
      <c r="F144" s="265"/>
      <c r="G144" s="280"/>
      <c r="H144" s="281"/>
    </row>
    <row r="145" spans="1:8" x14ac:dyDescent="0.25">
      <c r="A145" s="105"/>
      <c r="B145" s="403" t="s">
        <v>153</v>
      </c>
      <c r="C145" s="404"/>
      <c r="D145" s="405"/>
      <c r="E145" s="265"/>
      <c r="F145" s="265"/>
      <c r="G145" s="280"/>
      <c r="H145" s="281"/>
    </row>
    <row r="146" spans="1:8" x14ac:dyDescent="0.25">
      <c r="A146" s="105"/>
      <c r="B146" s="424"/>
      <c r="C146" s="436"/>
      <c r="D146" s="425"/>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4"/>
      <c r="C148" s="436"/>
      <c r="D148" s="425"/>
      <c r="E148" s="265"/>
      <c r="F148" s="265"/>
      <c r="G148" s="280"/>
      <c r="H148" s="281"/>
    </row>
    <row r="149" spans="1:8" x14ac:dyDescent="0.25">
      <c r="A149" s="105"/>
      <c r="B149" s="424"/>
      <c r="C149" s="436"/>
      <c r="D149" s="425"/>
      <c r="E149" s="265"/>
      <c r="F149" s="265"/>
      <c r="G149" s="280"/>
      <c r="H149" s="281"/>
    </row>
    <row r="150" spans="1:8" x14ac:dyDescent="0.25">
      <c r="A150" s="105"/>
      <c r="B150" s="424"/>
      <c r="C150" s="436"/>
      <c r="D150" s="425"/>
      <c r="E150" s="265"/>
      <c r="F150" s="265"/>
      <c r="G150" s="280"/>
      <c r="H150" s="281"/>
    </row>
    <row r="151" spans="1:8" x14ac:dyDescent="0.25">
      <c r="A151" s="105"/>
      <c r="B151" s="424"/>
      <c r="C151" s="436"/>
      <c r="D151" s="425"/>
      <c r="E151" s="265"/>
      <c r="F151" s="265"/>
      <c r="G151" s="280"/>
      <c r="H151" s="281"/>
    </row>
    <row r="152" spans="1:8" x14ac:dyDescent="0.25">
      <c r="A152" s="105"/>
      <c r="B152" s="424"/>
      <c r="C152" s="436"/>
      <c r="D152" s="425"/>
      <c r="E152" s="265"/>
      <c r="F152" s="265"/>
      <c r="G152" s="280"/>
      <c r="H152" s="281"/>
    </row>
    <row r="153" spans="1:8" x14ac:dyDescent="0.25">
      <c r="A153" s="105"/>
      <c r="B153" s="424"/>
      <c r="C153" s="436"/>
      <c r="D153" s="425"/>
      <c r="E153" s="265"/>
      <c r="F153" s="265"/>
      <c r="G153" s="280"/>
      <c r="H153" s="281"/>
    </row>
    <row r="154" spans="1:8" x14ac:dyDescent="0.25">
      <c r="A154" s="105"/>
      <c r="B154" s="424"/>
      <c r="C154" s="436"/>
      <c r="D154" s="425"/>
      <c r="E154" s="265"/>
      <c r="F154" s="265"/>
      <c r="G154" s="280"/>
      <c r="H154" s="281"/>
    </row>
    <row r="155" spans="1:8" x14ac:dyDescent="0.25">
      <c r="A155" s="105"/>
      <c r="B155" s="424"/>
      <c r="C155" s="436"/>
      <c r="D155" s="425"/>
      <c r="E155" s="265"/>
      <c r="F155" s="265"/>
      <c r="G155" s="280"/>
      <c r="H155" s="281"/>
    </row>
    <row r="156" spans="1:8" x14ac:dyDescent="0.25">
      <c r="A156" s="105"/>
      <c r="B156" s="424"/>
      <c r="C156" s="436"/>
      <c r="D156" s="425"/>
      <c r="E156" s="265"/>
      <c r="F156" s="265"/>
      <c r="G156" s="280"/>
      <c r="H156" s="281"/>
    </row>
    <row r="157" spans="1:8" x14ac:dyDescent="0.25">
      <c r="A157" s="105"/>
      <c r="B157" s="424"/>
      <c r="C157" s="436"/>
      <c r="D157" s="425"/>
      <c r="E157" s="265"/>
      <c r="F157" s="265"/>
      <c r="G157" s="280"/>
      <c r="H157" s="281"/>
    </row>
    <row r="158" spans="1:8" x14ac:dyDescent="0.25">
      <c r="A158" s="105"/>
      <c r="B158" s="403" t="s">
        <v>153</v>
      </c>
      <c r="C158" s="404"/>
      <c r="D158" s="405"/>
      <c r="E158" s="265"/>
      <c r="F158" s="265"/>
      <c r="G158" s="280"/>
      <c r="H158" s="281"/>
    </row>
    <row r="159" spans="1:8" x14ac:dyDescent="0.25">
      <c r="A159" s="105"/>
      <c r="B159" s="424"/>
      <c r="C159" s="436"/>
      <c r="D159" s="425"/>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06"/>
      <c r="C162" s="406"/>
      <c r="D162" s="406"/>
      <c r="E162" s="406"/>
      <c r="F162" s="406"/>
      <c r="G162" s="406"/>
      <c r="H162" s="407"/>
    </row>
    <row r="163" spans="1:8" x14ac:dyDescent="0.25">
      <c r="A163" s="105"/>
      <c r="B163" s="406"/>
      <c r="C163" s="406"/>
      <c r="D163" s="406"/>
      <c r="E163" s="406"/>
      <c r="F163" s="406"/>
      <c r="G163" s="406"/>
      <c r="H163" s="407"/>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5" priority="1">
      <formula>AND($F$11="no",$F$13="no",$F$15="no",$F$17="no")</formula>
    </cfRule>
  </conditionalFormatting>
  <conditionalFormatting sqref="E39:E50 E52:E64 E66:E69 B88:H95 E135:E146 E148:E159">
    <cfRule type="expression" dxfId="74" priority="5">
      <formula>$F$11="no"</formula>
    </cfRule>
  </conditionalFormatting>
  <conditionalFormatting sqref="F39:F50 F52:F64 F66:F69 B97:H104 F135:F146 F148:F159">
    <cfRule type="expression" dxfId="73" priority="4">
      <formula>$F$13="no"</formula>
    </cfRule>
  </conditionalFormatting>
  <conditionalFormatting sqref="G39:G50 G52:G64 G66:G69 B106:H113 G135:G146 G148:G159">
    <cfRule type="expression" dxfId="72" priority="3">
      <formula>$F$15="no"</formula>
    </cfRule>
  </conditionalFormatting>
  <conditionalFormatting sqref="H39:H50 H52:H64 H66:H69 B115:H122 H135:H146 H148:H159">
    <cfRule type="expression" dxfId="7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5" style="43" customWidth="1"/>
    <col min="4" max="4" width="15.85546875" style="43" customWidth="1"/>
    <col min="5" max="8" width="18.140625" style="43" customWidth="1"/>
    <col min="9"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362</v>
      </c>
    </row>
    <row r="5" spans="1:8" x14ac:dyDescent="0.25">
      <c r="A5" s="49" t="s">
        <v>0</v>
      </c>
      <c r="C5" s="50" t="str">
        <f>'Cover and Instructions'!$D$4</f>
        <v>Amerigroup Community Care</v>
      </c>
      <c r="D5" s="50"/>
      <c r="E5" s="50"/>
      <c r="F5" s="50"/>
      <c r="G5" s="50"/>
      <c r="H5" s="50"/>
    </row>
    <row r="6" spans="1:8" x14ac:dyDescent="0.25">
      <c r="A6" s="49" t="s">
        <v>510</v>
      </c>
      <c r="C6" s="50" t="str">
        <f>'Cover and Instructions'!D5</f>
        <v>Title XIX Adults</v>
      </c>
      <c r="D6" s="50"/>
      <c r="E6" s="50"/>
      <c r="F6" s="50"/>
      <c r="G6" s="50"/>
      <c r="H6" s="50"/>
    </row>
    <row r="7" spans="1:8" ht="15.75" thickBot="1" x14ac:dyDescent="0.3"/>
    <row r="8" spans="1:8" x14ac:dyDescent="0.25">
      <c r="A8" s="52" t="s">
        <v>375</v>
      </c>
      <c r="B8" s="53"/>
      <c r="C8" s="53"/>
      <c r="D8" s="53"/>
      <c r="E8" s="53"/>
      <c r="F8" s="53"/>
      <c r="G8" s="53"/>
      <c r="H8" s="54"/>
    </row>
    <row r="9" spans="1:8" ht="15" customHeight="1" x14ac:dyDescent="0.25">
      <c r="A9" s="55" t="s">
        <v>374</v>
      </c>
      <c r="B9" s="56"/>
      <c r="C9" s="56"/>
      <c r="D9" s="56"/>
      <c r="E9" s="56"/>
      <c r="F9" s="56"/>
      <c r="G9" s="56"/>
      <c r="H9" s="57"/>
    </row>
    <row r="10" spans="1:8" x14ac:dyDescent="0.25">
      <c r="A10" s="58"/>
      <c r="B10" s="59"/>
      <c r="C10" s="59"/>
      <c r="D10" s="59"/>
      <c r="E10" s="59"/>
      <c r="F10" s="59"/>
      <c r="G10" s="59"/>
      <c r="H10" s="60"/>
    </row>
    <row r="11" spans="1:8" x14ac:dyDescent="0.25">
      <c r="A11" s="61" t="s">
        <v>370</v>
      </c>
      <c r="B11" s="62" t="s">
        <v>420</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421</v>
      </c>
      <c r="C13" s="59"/>
      <c r="D13" s="59"/>
      <c r="E13" s="59"/>
      <c r="F13" s="63"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422</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8" x14ac:dyDescent="0.25">
      <c r="A17" s="61" t="s">
        <v>379</v>
      </c>
      <c r="B17" s="62" t="s">
        <v>403</v>
      </c>
      <c r="C17" s="59"/>
      <c r="D17" s="59"/>
      <c r="E17" s="59"/>
      <c r="F17" s="63" t="s">
        <v>372</v>
      </c>
      <c r="G17" s="64" t="str">
        <f>IF(F17="yes","  Complete Section 1 and Section 2","")</f>
        <v/>
      </c>
      <c r="H17" s="60"/>
    </row>
    <row r="18" spans="1:8" ht="5.25" customHeight="1" x14ac:dyDescent="0.25">
      <c r="A18" s="61"/>
      <c r="B18" s="62"/>
      <c r="C18" s="59"/>
      <c r="D18" s="59"/>
      <c r="E18" s="59"/>
      <c r="F18" s="59"/>
      <c r="G18" s="66"/>
      <c r="H18" s="60"/>
    </row>
    <row r="19" spans="1:8" x14ac:dyDescent="0.25">
      <c r="A19" s="61" t="s">
        <v>489</v>
      </c>
      <c r="B19" s="455" t="s">
        <v>567</v>
      </c>
      <c r="C19" s="455"/>
      <c r="D19" s="455"/>
      <c r="E19" s="455"/>
      <c r="F19" s="455"/>
      <c r="G19" s="455"/>
      <c r="H19" s="456"/>
    </row>
    <row r="20" spans="1:8" x14ac:dyDescent="0.25">
      <c r="A20" s="200"/>
      <c r="B20" s="455"/>
      <c r="C20" s="455"/>
      <c r="D20" s="455"/>
      <c r="E20" s="455"/>
      <c r="F20" s="455"/>
      <c r="G20" s="455"/>
      <c r="H20" s="456"/>
    </row>
    <row r="21" spans="1:8" x14ac:dyDescent="0.25">
      <c r="A21" s="200"/>
      <c r="B21" s="455"/>
      <c r="C21" s="455"/>
      <c r="D21" s="455"/>
      <c r="E21" s="455"/>
      <c r="F21" s="455"/>
      <c r="G21" s="455"/>
      <c r="H21" s="456"/>
    </row>
    <row r="22" spans="1:8" x14ac:dyDescent="0.25">
      <c r="A22" s="200"/>
      <c r="B22" s="455"/>
      <c r="C22" s="455"/>
      <c r="D22" s="455"/>
      <c r="E22" s="455"/>
      <c r="F22" s="455"/>
      <c r="G22" s="455"/>
      <c r="H22" s="456"/>
    </row>
    <row r="23" spans="1:8" x14ac:dyDescent="0.25">
      <c r="A23" s="61"/>
      <c r="B23" s="444"/>
      <c r="C23" s="457"/>
      <c r="D23" s="457"/>
      <c r="E23" s="457"/>
      <c r="F23" s="457"/>
      <c r="G23" s="457"/>
      <c r="H23" s="458"/>
    </row>
    <row r="24" spans="1:8" x14ac:dyDescent="0.25">
      <c r="A24" s="61"/>
      <c r="B24" s="459"/>
      <c r="C24" s="459"/>
      <c r="D24" s="459"/>
      <c r="E24" s="459"/>
      <c r="F24" s="459"/>
      <c r="G24" s="459"/>
      <c r="H24" s="460"/>
    </row>
    <row r="25" spans="1:8" ht="15.75" thickBot="1" x14ac:dyDescent="0.3">
      <c r="A25" s="67"/>
      <c r="B25" s="68"/>
      <c r="C25" s="69"/>
      <c r="D25" s="69"/>
      <c r="E25" s="69"/>
      <c r="F25" s="69"/>
      <c r="G25" s="70"/>
      <c r="H25" s="72"/>
    </row>
    <row r="26" spans="1:8" ht="15.75" thickBot="1" x14ac:dyDescent="0.3"/>
    <row r="27" spans="1:8" ht="16.5" thickBot="1" x14ac:dyDescent="0.3">
      <c r="A27" s="414" t="s">
        <v>404</v>
      </c>
      <c r="B27" s="415"/>
      <c r="C27" s="415"/>
      <c r="D27" s="415"/>
      <c r="E27" s="415"/>
      <c r="F27" s="415"/>
      <c r="G27" s="415"/>
      <c r="H27" s="416"/>
    </row>
    <row r="28" spans="1:8" x14ac:dyDescent="0.25">
      <c r="A28" s="73" t="s">
        <v>130</v>
      </c>
      <c r="B28" s="431" t="s">
        <v>360</v>
      </c>
      <c r="C28" s="431"/>
      <c r="D28" s="431"/>
      <c r="E28" s="431"/>
      <c r="F28" s="431"/>
      <c r="G28" s="431"/>
      <c r="H28" s="432"/>
    </row>
    <row r="29" spans="1:8" x14ac:dyDescent="0.25">
      <c r="A29" s="73"/>
      <c r="B29" s="426"/>
      <c r="C29" s="426"/>
      <c r="D29" s="426"/>
      <c r="E29" s="426"/>
      <c r="F29" s="426"/>
      <c r="G29" s="426"/>
      <c r="H29" s="427"/>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8"/>
      <c r="E32" s="418"/>
      <c r="F32" s="418"/>
      <c r="G32" s="418"/>
      <c r="H32" s="419"/>
    </row>
    <row r="33" spans="1:8" x14ac:dyDescent="0.25">
      <c r="A33" s="73"/>
      <c r="C33" s="77"/>
      <c r="D33" s="77"/>
      <c r="E33" s="77"/>
      <c r="F33" s="77"/>
      <c r="G33" s="77"/>
      <c r="H33" s="78"/>
    </row>
    <row r="34" spans="1:8" ht="15" customHeight="1" x14ac:dyDescent="0.25">
      <c r="A34" s="105"/>
      <c r="B34" s="77"/>
      <c r="C34" s="77"/>
      <c r="D34" s="77"/>
      <c r="E34" s="433" t="s">
        <v>358</v>
      </c>
      <c r="F34" s="433"/>
      <c r="G34" s="433"/>
      <c r="H34" s="434"/>
    </row>
    <row r="35" spans="1:8" x14ac:dyDescent="0.25">
      <c r="A35" s="105"/>
      <c r="E35" s="77" t="s">
        <v>311</v>
      </c>
      <c r="F35" s="77" t="s">
        <v>311</v>
      </c>
      <c r="G35" s="77" t="s">
        <v>311</v>
      </c>
      <c r="H35" s="78" t="s">
        <v>311</v>
      </c>
    </row>
    <row r="36" spans="1:8" x14ac:dyDescent="0.25">
      <c r="A36" s="105"/>
      <c r="B36" s="79"/>
      <c r="C36" s="79"/>
      <c r="D36" s="79" t="s">
        <v>165</v>
      </c>
      <c r="E36" s="79" t="s">
        <v>257</v>
      </c>
      <c r="F36" s="79" t="s">
        <v>312</v>
      </c>
      <c r="G36" s="79" t="s">
        <v>313</v>
      </c>
      <c r="H36" s="80" t="s">
        <v>314</v>
      </c>
    </row>
    <row r="37" spans="1:8" x14ac:dyDescent="0.25">
      <c r="A37" s="105"/>
      <c r="B37" s="81" t="s">
        <v>192</v>
      </c>
      <c r="C37" s="82"/>
      <c r="D37" s="82" t="s">
        <v>158</v>
      </c>
      <c r="E37" s="82" t="s">
        <v>195</v>
      </c>
      <c r="F37" s="82" t="s">
        <v>259</v>
      </c>
      <c r="G37" s="82" t="s">
        <v>258</v>
      </c>
      <c r="H37" s="134" t="s">
        <v>315</v>
      </c>
    </row>
    <row r="38" spans="1:8" ht="21.95" customHeight="1" x14ac:dyDescent="0.25">
      <c r="A38" s="105"/>
      <c r="B38" s="87" t="s">
        <v>287</v>
      </c>
      <c r="C38" s="79"/>
      <c r="D38" s="79"/>
      <c r="E38" s="79"/>
      <c r="F38" s="79"/>
      <c r="G38" s="79"/>
      <c r="H38" s="80"/>
    </row>
    <row r="39" spans="1:8" ht="15" customHeight="1" x14ac:dyDescent="0.25">
      <c r="A39" s="105"/>
      <c r="B39" s="402"/>
      <c r="C39" s="402"/>
      <c r="D39" s="260"/>
      <c r="E39" s="260"/>
      <c r="F39" s="260"/>
      <c r="G39" s="263"/>
      <c r="H39" s="264"/>
    </row>
    <row r="40" spans="1:8" x14ac:dyDescent="0.25">
      <c r="A40" s="105"/>
      <c r="B40" s="402"/>
      <c r="C40" s="402"/>
      <c r="D40" s="260"/>
      <c r="E40" s="260"/>
      <c r="F40" s="260"/>
      <c r="G40" s="263"/>
      <c r="H40" s="264"/>
    </row>
    <row r="41" spans="1:8" x14ac:dyDescent="0.25">
      <c r="A41" s="105"/>
      <c r="B41" s="402"/>
      <c r="C41" s="402"/>
      <c r="D41" s="260"/>
      <c r="E41" s="260"/>
      <c r="F41" s="260"/>
      <c r="G41" s="263"/>
      <c r="H41" s="264"/>
    </row>
    <row r="42" spans="1:8" x14ac:dyDescent="0.25">
      <c r="A42" s="105"/>
      <c r="B42" s="402"/>
      <c r="C42" s="402"/>
      <c r="D42" s="260"/>
      <c r="E42" s="260"/>
      <c r="F42" s="260"/>
      <c r="G42" s="263"/>
      <c r="H42" s="264"/>
    </row>
    <row r="43" spans="1:8" x14ac:dyDescent="0.25">
      <c r="A43" s="105"/>
      <c r="B43" s="402"/>
      <c r="C43" s="402"/>
      <c r="D43" s="260"/>
      <c r="E43" s="260"/>
      <c r="F43" s="260"/>
      <c r="G43" s="263"/>
      <c r="H43" s="264"/>
    </row>
    <row r="44" spans="1:8" x14ac:dyDescent="0.25">
      <c r="A44" s="105"/>
      <c r="B44" s="402"/>
      <c r="C44" s="402"/>
      <c r="D44" s="260"/>
      <c r="E44" s="260"/>
      <c r="F44" s="260"/>
      <c r="G44" s="263"/>
      <c r="H44" s="264"/>
    </row>
    <row r="45" spans="1:8" x14ac:dyDescent="0.25">
      <c r="A45" s="105"/>
      <c r="B45" s="402"/>
      <c r="C45" s="402"/>
      <c r="D45" s="260"/>
      <c r="E45" s="260"/>
      <c r="F45" s="260"/>
      <c r="G45" s="263"/>
      <c r="H45" s="264"/>
    </row>
    <row r="46" spans="1:8" x14ac:dyDescent="0.25">
      <c r="A46" s="105"/>
      <c r="B46" s="402"/>
      <c r="C46" s="402"/>
      <c r="D46" s="260"/>
      <c r="E46" s="260"/>
      <c r="F46" s="260"/>
      <c r="G46" s="263"/>
      <c r="H46" s="264"/>
    </row>
    <row r="47" spans="1:8" x14ac:dyDescent="0.25">
      <c r="A47" s="105"/>
      <c r="B47" s="402"/>
      <c r="C47" s="402"/>
      <c r="D47" s="260"/>
      <c r="E47" s="260"/>
      <c r="F47" s="260"/>
      <c r="G47" s="263"/>
      <c r="H47" s="264"/>
    </row>
    <row r="48" spans="1:8" x14ac:dyDescent="0.25">
      <c r="A48" s="105"/>
      <c r="B48" s="402"/>
      <c r="C48" s="402"/>
      <c r="D48" s="260"/>
      <c r="E48" s="260"/>
      <c r="F48" s="260"/>
      <c r="G48" s="263"/>
      <c r="H48" s="264"/>
    </row>
    <row r="49" spans="1:8" x14ac:dyDescent="0.25">
      <c r="A49" s="105"/>
      <c r="B49" s="430" t="s">
        <v>153</v>
      </c>
      <c r="C49" s="430"/>
      <c r="D49" s="260"/>
      <c r="E49" s="260"/>
      <c r="F49" s="260"/>
      <c r="G49" s="263"/>
      <c r="H49" s="264"/>
    </row>
    <row r="50" spans="1:8" x14ac:dyDescent="0.25">
      <c r="A50" s="105"/>
      <c r="B50" s="402"/>
      <c r="C50" s="402"/>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02"/>
      <c r="C52" s="402"/>
      <c r="D52" s="260"/>
      <c r="E52" s="260"/>
      <c r="F52" s="260"/>
      <c r="G52" s="263"/>
      <c r="H52" s="264"/>
    </row>
    <row r="53" spans="1:8" x14ac:dyDescent="0.25">
      <c r="A53" s="105"/>
      <c r="B53" s="402"/>
      <c r="C53" s="402"/>
      <c r="D53" s="260"/>
      <c r="E53" s="260"/>
      <c r="F53" s="260"/>
      <c r="G53" s="263"/>
      <c r="H53" s="264"/>
    </row>
    <row r="54" spans="1:8" x14ac:dyDescent="0.25">
      <c r="A54" s="105"/>
      <c r="B54" s="402"/>
      <c r="C54" s="402"/>
      <c r="D54" s="260"/>
      <c r="E54" s="260"/>
      <c r="F54" s="260"/>
      <c r="G54" s="263"/>
      <c r="H54" s="264"/>
    </row>
    <row r="55" spans="1:8" x14ac:dyDescent="0.25">
      <c r="A55" s="105"/>
      <c r="B55" s="402"/>
      <c r="C55" s="402"/>
      <c r="D55" s="260"/>
      <c r="E55" s="260"/>
      <c r="F55" s="260"/>
      <c r="G55" s="263"/>
      <c r="H55" s="264"/>
    </row>
    <row r="56" spans="1:8" x14ac:dyDescent="0.25">
      <c r="A56" s="105"/>
      <c r="B56" s="402"/>
      <c r="C56" s="402"/>
      <c r="D56" s="260"/>
      <c r="E56" s="260"/>
      <c r="F56" s="260"/>
      <c r="G56" s="263"/>
      <c r="H56" s="264"/>
    </row>
    <row r="57" spans="1:8" x14ac:dyDescent="0.25">
      <c r="A57" s="105"/>
      <c r="B57" s="402"/>
      <c r="C57" s="402"/>
      <c r="D57" s="260"/>
      <c r="E57" s="260"/>
      <c r="F57" s="260"/>
      <c r="G57" s="263"/>
      <c r="H57" s="264"/>
    </row>
    <row r="58" spans="1:8" x14ac:dyDescent="0.25">
      <c r="A58" s="105"/>
      <c r="B58" s="402"/>
      <c r="C58" s="402"/>
      <c r="D58" s="260"/>
      <c r="E58" s="260"/>
      <c r="F58" s="260"/>
      <c r="G58" s="263"/>
      <c r="H58" s="264"/>
    </row>
    <row r="59" spans="1:8" x14ac:dyDescent="0.25">
      <c r="A59" s="105"/>
      <c r="B59" s="402"/>
      <c r="C59" s="402"/>
      <c r="D59" s="260"/>
      <c r="E59" s="260"/>
      <c r="F59" s="260"/>
      <c r="G59" s="263"/>
      <c r="H59" s="264"/>
    </row>
    <row r="60" spans="1:8" x14ac:dyDescent="0.25">
      <c r="A60" s="105"/>
      <c r="B60" s="402"/>
      <c r="C60" s="402"/>
      <c r="D60" s="260"/>
      <c r="E60" s="260"/>
      <c r="F60" s="260"/>
      <c r="G60" s="263"/>
      <c r="H60" s="264"/>
    </row>
    <row r="61" spans="1:8" x14ac:dyDescent="0.25">
      <c r="A61" s="105"/>
      <c r="B61" s="402"/>
      <c r="C61" s="402"/>
      <c r="D61" s="260"/>
      <c r="E61" s="260"/>
      <c r="F61" s="260"/>
      <c r="G61" s="263"/>
      <c r="H61" s="264"/>
    </row>
    <row r="62" spans="1:8" x14ac:dyDescent="0.25">
      <c r="A62" s="105"/>
      <c r="B62" s="430" t="s">
        <v>153</v>
      </c>
      <c r="C62" s="430"/>
      <c r="D62" s="260"/>
      <c r="E62" s="260"/>
      <c r="F62" s="260"/>
      <c r="G62" s="263"/>
      <c r="H62" s="264"/>
    </row>
    <row r="63" spans="1:8" x14ac:dyDescent="0.25">
      <c r="A63" s="105"/>
      <c r="B63" s="402"/>
      <c r="C63" s="402"/>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30.75" customHeight="1" x14ac:dyDescent="0.25">
      <c r="A72" s="105"/>
      <c r="B72" s="210" t="s">
        <v>292</v>
      </c>
      <c r="C72" s="467" t="s">
        <v>353</v>
      </c>
      <c r="D72" s="467"/>
      <c r="E72" s="467"/>
      <c r="F72" s="467"/>
      <c r="G72" s="467"/>
      <c r="H72" s="468"/>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6" t="s">
        <v>367</v>
      </c>
      <c r="C75" s="426"/>
      <c r="D75" s="426"/>
      <c r="E75" s="426"/>
      <c r="F75" s="426"/>
      <c r="G75" s="426"/>
      <c r="H75" s="427"/>
    </row>
    <row r="76" spans="1:8" x14ac:dyDescent="0.25">
      <c r="A76" s="73"/>
      <c r="B76" s="426"/>
      <c r="C76" s="426"/>
      <c r="D76" s="426"/>
      <c r="E76" s="426"/>
      <c r="F76" s="426"/>
      <c r="G76" s="426"/>
      <c r="H76" s="427"/>
    </row>
    <row r="77" spans="1:8" x14ac:dyDescent="0.25">
      <c r="A77" s="73"/>
      <c r="E77" s="91"/>
      <c r="F77" s="91"/>
      <c r="G77" s="91"/>
      <c r="H77" s="150"/>
    </row>
    <row r="78" spans="1:8" x14ac:dyDescent="0.25">
      <c r="A78" s="73"/>
      <c r="B78" s="426" t="s">
        <v>364</v>
      </c>
      <c r="C78" s="426"/>
      <c r="D78" s="426"/>
      <c r="E78" s="426"/>
      <c r="F78" s="426"/>
      <c r="G78" s="426"/>
      <c r="H78" s="427"/>
    </row>
    <row r="79" spans="1:8" x14ac:dyDescent="0.25">
      <c r="A79" s="73"/>
      <c r="B79" s="426"/>
      <c r="C79" s="426"/>
      <c r="D79" s="426"/>
      <c r="E79" s="426"/>
      <c r="F79" s="426"/>
      <c r="G79" s="426"/>
      <c r="H79" s="427"/>
    </row>
    <row r="80" spans="1:8" x14ac:dyDescent="0.25">
      <c r="A80" s="73"/>
      <c r="B80" s="426"/>
      <c r="C80" s="426"/>
      <c r="D80" s="426"/>
      <c r="E80" s="426"/>
      <c r="F80" s="426"/>
      <c r="G80" s="426"/>
      <c r="H80" s="427"/>
    </row>
    <row r="81" spans="1:8" x14ac:dyDescent="0.25">
      <c r="A81" s="73"/>
      <c r="B81" s="426"/>
      <c r="C81" s="426"/>
      <c r="D81" s="426"/>
      <c r="E81" s="426"/>
      <c r="F81" s="426"/>
      <c r="G81" s="426"/>
      <c r="H81" s="427"/>
    </row>
    <row r="82" spans="1:8" x14ac:dyDescent="0.25">
      <c r="A82" s="73"/>
      <c r="E82" s="91"/>
      <c r="F82" s="91"/>
      <c r="G82" s="91"/>
      <c r="H82" s="150"/>
    </row>
    <row r="83" spans="1:8" x14ac:dyDescent="0.25">
      <c r="A83" s="73"/>
      <c r="B83" s="49" t="s">
        <v>413</v>
      </c>
      <c r="D83" s="418"/>
      <c r="E83" s="418"/>
      <c r="F83" s="418"/>
      <c r="G83" s="418"/>
      <c r="H83" s="419"/>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22"/>
      <c r="H89" s="423"/>
    </row>
    <row r="90" spans="1:8" x14ac:dyDescent="0.25">
      <c r="A90" s="73"/>
      <c r="D90" s="283"/>
      <c r="E90" s="260"/>
      <c r="F90" s="90" t="e">
        <f>E90/E95</f>
        <v>#DIV/0!</v>
      </c>
      <c r="G90" s="422"/>
      <c r="H90" s="423"/>
    </row>
    <row r="91" spans="1:8" x14ac:dyDescent="0.25">
      <c r="A91" s="73"/>
      <c r="D91" s="283"/>
      <c r="E91" s="260"/>
      <c r="F91" s="90" t="e">
        <f>E91/E95</f>
        <v>#DIV/0!</v>
      </c>
      <c r="G91" s="422"/>
      <c r="H91" s="423"/>
    </row>
    <row r="92" spans="1:8" x14ac:dyDescent="0.25">
      <c r="A92" s="73"/>
      <c r="D92" s="283"/>
      <c r="E92" s="260"/>
      <c r="F92" s="90" t="e">
        <f>E92/E95</f>
        <v>#DIV/0!</v>
      </c>
      <c r="G92" s="422"/>
      <c r="H92" s="423"/>
    </row>
    <row r="93" spans="1:8" x14ac:dyDescent="0.25">
      <c r="A93" s="73"/>
      <c r="D93" s="283"/>
      <c r="E93" s="260"/>
      <c r="F93" s="90" t="e">
        <f>E93/E95</f>
        <v>#DIV/0!</v>
      </c>
      <c r="G93" s="422"/>
      <c r="H93" s="423"/>
    </row>
    <row r="94" spans="1:8" x14ac:dyDescent="0.25">
      <c r="A94" s="73"/>
      <c r="D94" s="284"/>
      <c r="E94" s="266"/>
      <c r="F94" s="90" t="e">
        <f>E94/E95</f>
        <v>#DIV/0!</v>
      </c>
      <c r="G94" s="420"/>
      <c r="H94" s="421"/>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22"/>
      <c r="H98" s="423"/>
    </row>
    <row r="99" spans="1:8" x14ac:dyDescent="0.25">
      <c r="A99" s="73"/>
      <c r="D99" s="283"/>
      <c r="E99" s="260"/>
      <c r="F99" s="90" t="e">
        <f>E99/E104</f>
        <v>#DIV/0!</v>
      </c>
      <c r="G99" s="422"/>
      <c r="H99" s="423"/>
    </row>
    <row r="100" spans="1:8" x14ac:dyDescent="0.25">
      <c r="A100" s="73"/>
      <c r="D100" s="283"/>
      <c r="E100" s="260"/>
      <c r="F100" s="90" t="e">
        <f>E100/E104</f>
        <v>#DIV/0!</v>
      </c>
      <c r="G100" s="422"/>
      <c r="H100" s="423"/>
    </row>
    <row r="101" spans="1:8" x14ac:dyDescent="0.25">
      <c r="A101" s="73"/>
      <c r="D101" s="283"/>
      <c r="E101" s="260"/>
      <c r="F101" s="90" t="e">
        <f>E101/E104</f>
        <v>#DIV/0!</v>
      </c>
      <c r="G101" s="422"/>
      <c r="H101" s="423"/>
    </row>
    <row r="102" spans="1:8" x14ac:dyDescent="0.25">
      <c r="A102" s="73"/>
      <c r="D102" s="283"/>
      <c r="E102" s="260"/>
      <c r="F102" s="90" t="e">
        <f>E102/E104</f>
        <v>#DIV/0!</v>
      </c>
      <c r="G102" s="422"/>
      <c r="H102" s="423"/>
    </row>
    <row r="103" spans="1:8" x14ac:dyDescent="0.25">
      <c r="A103" s="73"/>
      <c r="D103" s="284"/>
      <c r="E103" s="266"/>
      <c r="F103" s="90" t="e">
        <f>E103/E104</f>
        <v>#DIV/0!</v>
      </c>
      <c r="G103" s="420"/>
      <c r="H103" s="421"/>
    </row>
    <row r="104" spans="1:8" x14ac:dyDescent="0.25">
      <c r="A104" s="73"/>
      <c r="D104" s="163" t="s">
        <v>323</v>
      </c>
      <c r="E104" s="164">
        <f>SUM(E98:E103)</f>
        <v>0</v>
      </c>
      <c r="F104" s="91"/>
      <c r="G104" s="165" t="s">
        <v>305</v>
      </c>
      <c r="H104" s="288"/>
    </row>
    <row r="105" spans="1:8" x14ac:dyDescent="0.25">
      <c r="A105" s="73"/>
      <c r="D105" s="163"/>
      <c r="E105" s="139"/>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22"/>
      <c r="H107" s="423"/>
    </row>
    <row r="108" spans="1:8" x14ac:dyDescent="0.25">
      <c r="A108" s="105"/>
      <c r="D108" s="283"/>
      <c r="E108" s="260"/>
      <c r="F108" s="90" t="e">
        <f>E108/E113</f>
        <v>#DIV/0!</v>
      </c>
      <c r="G108" s="422"/>
      <c r="H108" s="423"/>
    </row>
    <row r="109" spans="1:8" x14ac:dyDescent="0.25">
      <c r="A109" s="105"/>
      <c r="D109" s="283"/>
      <c r="E109" s="260"/>
      <c r="F109" s="90" t="e">
        <f>E109/E113</f>
        <v>#DIV/0!</v>
      </c>
      <c r="G109" s="422"/>
      <c r="H109" s="423"/>
    </row>
    <row r="110" spans="1:8" x14ac:dyDescent="0.25">
      <c r="A110" s="105"/>
      <c r="D110" s="283"/>
      <c r="E110" s="260"/>
      <c r="F110" s="90" t="e">
        <f>E110/E113</f>
        <v>#DIV/0!</v>
      </c>
      <c r="G110" s="422"/>
      <c r="H110" s="423"/>
    </row>
    <row r="111" spans="1:8" x14ac:dyDescent="0.25">
      <c r="A111" s="105"/>
      <c r="D111" s="283"/>
      <c r="E111" s="260"/>
      <c r="F111" s="90" t="e">
        <f>E111/E113</f>
        <v>#DIV/0!</v>
      </c>
      <c r="G111" s="422"/>
      <c r="H111" s="423"/>
    </row>
    <row r="112" spans="1:8" x14ac:dyDescent="0.25">
      <c r="A112" s="105"/>
      <c r="D112" s="284"/>
      <c r="E112" s="266"/>
      <c r="F112" s="90" t="e">
        <f>E112/E113</f>
        <v>#DIV/0!</v>
      </c>
      <c r="G112" s="420"/>
      <c r="H112" s="421"/>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22"/>
      <c r="H116" s="423"/>
    </row>
    <row r="117" spans="1:8" x14ac:dyDescent="0.25">
      <c r="A117" s="105"/>
      <c r="C117" s="162"/>
      <c r="D117" s="283"/>
      <c r="E117" s="260"/>
      <c r="F117" s="90" t="e">
        <f>E117/E122</f>
        <v>#DIV/0!</v>
      </c>
      <c r="G117" s="422"/>
      <c r="H117" s="423"/>
    </row>
    <row r="118" spans="1:8" x14ac:dyDescent="0.25">
      <c r="A118" s="105"/>
      <c r="C118" s="162"/>
      <c r="D118" s="283"/>
      <c r="E118" s="260"/>
      <c r="F118" s="90" t="e">
        <f>E118/E122</f>
        <v>#DIV/0!</v>
      </c>
      <c r="G118" s="422"/>
      <c r="H118" s="423"/>
    </row>
    <row r="119" spans="1:8" x14ac:dyDescent="0.25">
      <c r="A119" s="105"/>
      <c r="C119" s="162"/>
      <c r="D119" s="283"/>
      <c r="E119" s="260"/>
      <c r="F119" s="90" t="e">
        <f>E119/E122</f>
        <v>#DIV/0!</v>
      </c>
      <c r="G119" s="422"/>
      <c r="H119" s="423"/>
    </row>
    <row r="120" spans="1:8" x14ac:dyDescent="0.25">
      <c r="A120" s="105"/>
      <c r="C120" s="162"/>
      <c r="D120" s="283"/>
      <c r="E120" s="260"/>
      <c r="F120" s="90" t="e">
        <f>E120/E122</f>
        <v>#DIV/0!</v>
      </c>
      <c r="G120" s="422"/>
      <c r="H120" s="423"/>
    </row>
    <row r="121" spans="1:8" x14ac:dyDescent="0.25">
      <c r="A121" s="105"/>
      <c r="C121" s="162"/>
      <c r="D121" s="284"/>
      <c r="E121" s="266"/>
      <c r="F121" s="90" t="e">
        <f>E121/E122</f>
        <v>#DIV/0!</v>
      </c>
      <c r="G121" s="420"/>
      <c r="H121" s="421"/>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14" t="s">
        <v>405</v>
      </c>
      <c r="B125" s="415"/>
      <c r="C125" s="415"/>
      <c r="D125" s="415"/>
      <c r="E125" s="415"/>
      <c r="F125" s="415"/>
      <c r="G125" s="415"/>
      <c r="H125" s="416"/>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8"/>
      <c r="E128" s="418"/>
      <c r="F128" s="418"/>
      <c r="G128" s="418"/>
      <c r="H128" s="419"/>
    </row>
    <row r="129" spans="1:8" x14ac:dyDescent="0.25">
      <c r="A129" s="73"/>
      <c r="C129" s="77"/>
      <c r="D129" s="77"/>
      <c r="E129" s="77"/>
      <c r="F129" s="77"/>
      <c r="G129" s="77"/>
      <c r="H129" s="78"/>
    </row>
    <row r="130" spans="1:8" x14ac:dyDescent="0.25">
      <c r="A130" s="105"/>
      <c r="E130" s="462" t="s">
        <v>290</v>
      </c>
      <c r="F130" s="463"/>
      <c r="G130" s="463"/>
      <c r="H130" s="464"/>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200</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24"/>
      <c r="C135" s="436"/>
      <c r="D135" s="425"/>
      <c r="E135" s="265"/>
      <c r="F135" s="265"/>
      <c r="G135" s="280"/>
      <c r="H135" s="281"/>
    </row>
    <row r="136" spans="1:8" x14ac:dyDescent="0.25">
      <c r="A136" s="105"/>
      <c r="B136" s="424"/>
      <c r="C136" s="436"/>
      <c r="D136" s="425"/>
      <c r="E136" s="265"/>
      <c r="F136" s="265"/>
      <c r="G136" s="280"/>
      <c r="H136" s="281"/>
    </row>
    <row r="137" spans="1:8" x14ac:dyDescent="0.25">
      <c r="A137" s="105"/>
      <c r="B137" s="424"/>
      <c r="C137" s="436"/>
      <c r="D137" s="425"/>
      <c r="E137" s="265"/>
      <c r="F137" s="265"/>
      <c r="G137" s="280"/>
      <c r="H137" s="281"/>
    </row>
    <row r="138" spans="1:8" x14ac:dyDescent="0.25">
      <c r="A138" s="105"/>
      <c r="B138" s="424"/>
      <c r="C138" s="436"/>
      <c r="D138" s="425"/>
      <c r="E138" s="265"/>
      <c r="F138" s="265"/>
      <c r="G138" s="280"/>
      <c r="H138" s="281"/>
    </row>
    <row r="139" spans="1:8" x14ac:dyDescent="0.25">
      <c r="A139" s="105"/>
      <c r="B139" s="424"/>
      <c r="C139" s="436"/>
      <c r="D139" s="425"/>
      <c r="E139" s="265"/>
      <c r="F139" s="265"/>
      <c r="G139" s="280"/>
      <c r="H139" s="281"/>
    </row>
    <row r="140" spans="1:8" x14ac:dyDescent="0.25">
      <c r="A140" s="105"/>
      <c r="B140" s="424"/>
      <c r="C140" s="436"/>
      <c r="D140" s="425"/>
      <c r="E140" s="265"/>
      <c r="F140" s="265"/>
      <c r="G140" s="280"/>
      <c r="H140" s="281"/>
    </row>
    <row r="141" spans="1:8" x14ac:dyDescent="0.25">
      <c r="A141" s="105"/>
      <c r="B141" s="424"/>
      <c r="C141" s="436"/>
      <c r="D141" s="425"/>
      <c r="E141" s="265"/>
      <c r="F141" s="265"/>
      <c r="G141" s="280"/>
      <c r="H141" s="281"/>
    </row>
    <row r="142" spans="1:8" x14ac:dyDescent="0.25">
      <c r="A142" s="105"/>
      <c r="B142" s="424"/>
      <c r="C142" s="436"/>
      <c r="D142" s="425"/>
      <c r="E142" s="265"/>
      <c r="F142" s="265"/>
      <c r="G142" s="280"/>
      <c r="H142" s="281"/>
    </row>
    <row r="143" spans="1:8" x14ac:dyDescent="0.25">
      <c r="A143" s="105"/>
      <c r="B143" s="424"/>
      <c r="C143" s="436"/>
      <c r="D143" s="425"/>
      <c r="E143" s="265"/>
      <c r="F143" s="265"/>
      <c r="G143" s="280"/>
      <c r="H143" s="281"/>
    </row>
    <row r="144" spans="1:8" x14ac:dyDescent="0.25">
      <c r="A144" s="105"/>
      <c r="B144" s="424"/>
      <c r="C144" s="436"/>
      <c r="D144" s="425"/>
      <c r="E144" s="265"/>
      <c r="F144" s="265"/>
      <c r="G144" s="280"/>
      <c r="H144" s="281"/>
    </row>
    <row r="145" spans="1:8" x14ac:dyDescent="0.25">
      <c r="A145" s="105"/>
      <c r="B145" s="403" t="s">
        <v>153</v>
      </c>
      <c r="C145" s="404"/>
      <c r="D145" s="405"/>
      <c r="E145" s="265"/>
      <c r="F145" s="265"/>
      <c r="G145" s="280"/>
      <c r="H145" s="281"/>
    </row>
    <row r="146" spans="1:8" x14ac:dyDescent="0.25">
      <c r="A146" s="105"/>
      <c r="B146" s="424"/>
      <c r="C146" s="436"/>
      <c r="D146" s="425"/>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4"/>
      <c r="C148" s="436"/>
      <c r="D148" s="425"/>
      <c r="E148" s="265"/>
      <c r="F148" s="265"/>
      <c r="G148" s="280"/>
      <c r="H148" s="281"/>
    </row>
    <row r="149" spans="1:8" x14ac:dyDescent="0.25">
      <c r="A149" s="105"/>
      <c r="B149" s="424"/>
      <c r="C149" s="436"/>
      <c r="D149" s="425"/>
      <c r="E149" s="265"/>
      <c r="F149" s="265"/>
      <c r="G149" s="280"/>
      <c r="H149" s="281"/>
    </row>
    <row r="150" spans="1:8" x14ac:dyDescent="0.25">
      <c r="A150" s="105"/>
      <c r="B150" s="424"/>
      <c r="C150" s="436"/>
      <c r="D150" s="425"/>
      <c r="E150" s="265"/>
      <c r="F150" s="265"/>
      <c r="G150" s="280"/>
      <c r="H150" s="281"/>
    </row>
    <row r="151" spans="1:8" x14ac:dyDescent="0.25">
      <c r="A151" s="105"/>
      <c r="B151" s="424"/>
      <c r="C151" s="436"/>
      <c r="D151" s="425"/>
      <c r="E151" s="265"/>
      <c r="F151" s="265"/>
      <c r="G151" s="280"/>
      <c r="H151" s="281"/>
    </row>
    <row r="152" spans="1:8" x14ac:dyDescent="0.25">
      <c r="A152" s="105"/>
      <c r="B152" s="424"/>
      <c r="C152" s="436"/>
      <c r="D152" s="425"/>
      <c r="E152" s="265"/>
      <c r="F152" s="265"/>
      <c r="G152" s="280"/>
      <c r="H152" s="281"/>
    </row>
    <row r="153" spans="1:8" x14ac:dyDescent="0.25">
      <c r="A153" s="105"/>
      <c r="B153" s="424"/>
      <c r="C153" s="436"/>
      <c r="D153" s="425"/>
      <c r="E153" s="265"/>
      <c r="F153" s="265"/>
      <c r="G153" s="280"/>
      <c r="H153" s="281"/>
    </row>
    <row r="154" spans="1:8" x14ac:dyDescent="0.25">
      <c r="A154" s="105"/>
      <c r="B154" s="424"/>
      <c r="C154" s="436"/>
      <c r="D154" s="425"/>
      <c r="E154" s="265"/>
      <c r="F154" s="265"/>
      <c r="G154" s="280"/>
      <c r="H154" s="281"/>
    </row>
    <row r="155" spans="1:8" x14ac:dyDescent="0.25">
      <c r="A155" s="105"/>
      <c r="B155" s="424"/>
      <c r="C155" s="436"/>
      <c r="D155" s="425"/>
      <c r="E155" s="265"/>
      <c r="F155" s="265"/>
      <c r="G155" s="280"/>
      <c r="H155" s="281"/>
    </row>
    <row r="156" spans="1:8" x14ac:dyDescent="0.25">
      <c r="A156" s="105"/>
      <c r="B156" s="424"/>
      <c r="C156" s="436"/>
      <c r="D156" s="425"/>
      <c r="E156" s="265"/>
      <c r="F156" s="265"/>
      <c r="G156" s="280"/>
      <c r="H156" s="281"/>
    </row>
    <row r="157" spans="1:8" x14ac:dyDescent="0.25">
      <c r="A157" s="105"/>
      <c r="B157" s="424"/>
      <c r="C157" s="436"/>
      <c r="D157" s="425"/>
      <c r="E157" s="265"/>
      <c r="F157" s="265"/>
      <c r="G157" s="280"/>
      <c r="H157" s="281"/>
    </row>
    <row r="158" spans="1:8" x14ac:dyDescent="0.25">
      <c r="A158" s="105"/>
      <c r="B158" s="403" t="s">
        <v>153</v>
      </c>
      <c r="C158" s="404"/>
      <c r="D158" s="405"/>
      <c r="E158" s="265"/>
      <c r="F158" s="265"/>
      <c r="G158" s="280"/>
      <c r="H158" s="281"/>
    </row>
    <row r="159" spans="1:8" x14ac:dyDescent="0.25">
      <c r="A159" s="105"/>
      <c r="B159" s="424"/>
      <c r="C159" s="436"/>
      <c r="D159" s="425"/>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06"/>
      <c r="C162" s="406"/>
      <c r="D162" s="406"/>
      <c r="E162" s="406"/>
      <c r="F162" s="406"/>
      <c r="G162" s="406"/>
      <c r="H162" s="407"/>
    </row>
    <row r="163" spans="1:8" x14ac:dyDescent="0.25">
      <c r="A163" s="105"/>
      <c r="B163" s="406"/>
      <c r="C163" s="406"/>
      <c r="D163" s="406"/>
      <c r="E163" s="406"/>
      <c r="F163" s="406"/>
      <c r="G163" s="406"/>
      <c r="H163" s="407"/>
    </row>
    <row r="164" spans="1:8" ht="15.75" thickBot="1" x14ac:dyDescent="0.3">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0" priority="1">
      <formula>AND($F$11="no",$F$13="no",$F$15="no",$F$17="no")</formula>
    </cfRule>
  </conditionalFormatting>
  <conditionalFormatting sqref="E39:E50 E52:E64 E66:E69 B88:H95 E135:E146 E148:E159">
    <cfRule type="expression" dxfId="69" priority="5">
      <formula>$F$11="no"</formula>
    </cfRule>
  </conditionalFormatting>
  <conditionalFormatting sqref="F39:F50 F52:F64 F66:F69 B97:H104 F135:F146 F148:F159">
    <cfRule type="expression" dxfId="68" priority="4">
      <formula>$F$13="no"</formula>
    </cfRule>
  </conditionalFormatting>
  <conditionalFormatting sqref="G39:G50 G52:G64 G66:G69 B106:H113 G135:G146 G148:G159">
    <cfRule type="expression" dxfId="67" priority="3">
      <formula>$F$15="no"</formula>
    </cfRule>
  </conditionalFormatting>
  <conditionalFormatting sqref="H39:H50 H52:H64 H66:H69 B115:H122 H135:H146 H148:H159">
    <cfRule type="expression" dxfId="6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72"/>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1" t="s">
        <v>565</v>
      </c>
    </row>
    <row r="2" spans="1:5" ht="26.25" x14ac:dyDescent="0.4">
      <c r="A2" s="3" t="s">
        <v>16</v>
      </c>
    </row>
    <row r="3" spans="1:5" ht="21" x14ac:dyDescent="0.35">
      <c r="A3" s="7" t="s">
        <v>19</v>
      </c>
    </row>
    <row r="5" spans="1:5" x14ac:dyDescent="0.25">
      <c r="A5" s="12" t="s">
        <v>85</v>
      </c>
    </row>
    <row r="6" spans="1:5" x14ac:dyDescent="0.25">
      <c r="A6" s="8"/>
    </row>
    <row r="7" spans="1:5" x14ac:dyDescent="0.25">
      <c r="A7" s="381" t="s">
        <v>22</v>
      </c>
      <c r="B7" s="381"/>
      <c r="C7" s="381"/>
      <c r="D7" s="381"/>
      <c r="E7" s="381"/>
    </row>
    <row r="8" spans="1:5" x14ac:dyDescent="0.25">
      <c r="A8" s="381"/>
      <c r="B8" s="381"/>
      <c r="C8" s="381"/>
      <c r="D8" s="381"/>
      <c r="E8" s="381"/>
    </row>
    <row r="9" spans="1:5" x14ac:dyDescent="0.25">
      <c r="A9" s="6"/>
      <c r="B9" s="6"/>
      <c r="C9" s="6"/>
      <c r="D9" s="6"/>
      <c r="E9" s="6"/>
    </row>
    <row r="10" spans="1:5" x14ac:dyDescent="0.25">
      <c r="A10" s="381" t="s">
        <v>21</v>
      </c>
      <c r="B10" s="381"/>
      <c r="C10" s="381"/>
      <c r="D10" s="381"/>
      <c r="E10" s="381"/>
    </row>
    <row r="11" spans="1:5" x14ac:dyDescent="0.25">
      <c r="A11" s="381"/>
      <c r="B11" s="381"/>
      <c r="C11" s="381"/>
      <c r="D11" s="381"/>
      <c r="E11" s="381"/>
    </row>
    <row r="12" spans="1:5" x14ac:dyDescent="0.25">
      <c r="A12" s="6"/>
      <c r="B12" s="6"/>
      <c r="C12" s="6"/>
      <c r="D12" s="6"/>
      <c r="E12" s="6"/>
    </row>
    <row r="13" spans="1:5" x14ac:dyDescent="0.25">
      <c r="A13" s="381" t="s">
        <v>20</v>
      </c>
      <c r="B13" s="381"/>
      <c r="C13" s="381"/>
      <c r="D13" s="381"/>
      <c r="E13" s="381"/>
    </row>
    <row r="14" spans="1:5" x14ac:dyDescent="0.25">
      <c r="A14" s="381"/>
      <c r="B14" s="381"/>
      <c r="C14" s="381"/>
      <c r="D14" s="381"/>
      <c r="E14" s="381"/>
    </row>
    <row r="15" spans="1:5" x14ac:dyDescent="0.25">
      <c r="A15" s="6"/>
      <c r="B15" s="6"/>
      <c r="C15" s="6"/>
      <c r="D15" s="6"/>
      <c r="E15" s="6"/>
    </row>
    <row r="16" spans="1:5" x14ac:dyDescent="0.25">
      <c r="A16" s="381" t="s">
        <v>102</v>
      </c>
      <c r="B16" s="381"/>
      <c r="C16" s="381"/>
      <c r="D16" s="381"/>
      <c r="E16" s="381"/>
    </row>
    <row r="17" spans="1:5" x14ac:dyDescent="0.25">
      <c r="A17" s="381"/>
      <c r="B17" s="381"/>
      <c r="C17" s="381"/>
      <c r="D17" s="381"/>
      <c r="E17" s="381"/>
    </row>
    <row r="18" spans="1:5" x14ac:dyDescent="0.25">
      <c r="A18" s="381"/>
      <c r="B18" s="381"/>
      <c r="C18" s="381"/>
      <c r="D18" s="381"/>
      <c r="E18" s="381"/>
    </row>
    <row r="19" spans="1:5" x14ac:dyDescent="0.25">
      <c r="A19" s="381" t="s">
        <v>103</v>
      </c>
      <c r="B19" s="381"/>
      <c r="C19" s="381"/>
      <c r="D19" s="381"/>
      <c r="E19" s="381"/>
    </row>
    <row r="20" spans="1:5" x14ac:dyDescent="0.25">
      <c r="A20" s="381"/>
      <c r="B20" s="381"/>
      <c r="C20" s="381"/>
      <c r="D20" s="381"/>
      <c r="E20" s="381"/>
    </row>
    <row r="21" spans="1:5" x14ac:dyDescent="0.25">
      <c r="A21" s="6"/>
      <c r="B21" s="6"/>
      <c r="C21" s="6"/>
      <c r="D21" s="6"/>
      <c r="E21" s="6"/>
    </row>
    <row r="22" spans="1:5" x14ac:dyDescent="0.25">
      <c r="A22" s="381" t="s">
        <v>104</v>
      </c>
      <c r="B22" s="381"/>
      <c r="C22" s="381"/>
      <c r="D22" s="381"/>
      <c r="E22" s="381"/>
    </row>
    <row r="23" spans="1:5" x14ac:dyDescent="0.25">
      <c r="A23" s="381"/>
      <c r="B23" s="381"/>
      <c r="C23" s="381"/>
      <c r="D23" s="381"/>
      <c r="E23" s="381"/>
    </row>
    <row r="24" spans="1:5" x14ac:dyDescent="0.25">
      <c r="A24" s="6"/>
      <c r="B24" s="6"/>
      <c r="C24" s="6"/>
      <c r="D24" s="6"/>
      <c r="E24" s="6"/>
    </row>
    <row r="25" spans="1:5" x14ac:dyDescent="0.25">
      <c r="A25" s="381" t="s">
        <v>105</v>
      </c>
      <c r="B25" s="381"/>
      <c r="C25" s="381"/>
      <c r="D25" s="381"/>
      <c r="E25" s="381"/>
    </row>
    <row r="26" spans="1:5" x14ac:dyDescent="0.25">
      <c r="A26" s="381"/>
      <c r="B26" s="381"/>
      <c r="C26" s="381"/>
      <c r="D26" s="381"/>
      <c r="E26" s="381"/>
    </row>
    <row r="27" spans="1:5" x14ac:dyDescent="0.25">
      <c r="A27" s="381"/>
      <c r="B27" s="381"/>
      <c r="C27" s="381"/>
      <c r="D27" s="381"/>
      <c r="E27" s="381"/>
    </row>
    <row r="28" spans="1:5" x14ac:dyDescent="0.25">
      <c r="A28" s="381"/>
      <c r="B28" s="381"/>
      <c r="C28" s="381"/>
      <c r="D28" s="381"/>
      <c r="E28" s="381"/>
    </row>
    <row r="29" spans="1:5" x14ac:dyDescent="0.25">
      <c r="A29" s="381"/>
      <c r="B29" s="381"/>
      <c r="C29" s="381"/>
      <c r="D29" s="381"/>
      <c r="E29" s="381"/>
    </row>
    <row r="31" spans="1:5" x14ac:dyDescent="0.25">
      <c r="A31" s="12" t="s">
        <v>97</v>
      </c>
    </row>
    <row r="33" spans="1:15" ht="33.75" customHeight="1" x14ac:dyDescent="0.25">
      <c r="A33" s="381" t="s">
        <v>656</v>
      </c>
      <c r="B33" s="381"/>
      <c r="C33" s="381"/>
      <c r="D33" s="381"/>
      <c r="E33" s="381"/>
    </row>
    <row r="35" spans="1:15" x14ac:dyDescent="0.25">
      <c r="A35" t="s">
        <v>657</v>
      </c>
    </row>
    <row r="37" spans="1:15" x14ac:dyDescent="0.25">
      <c r="A37" t="s">
        <v>521</v>
      </c>
    </row>
    <row r="39" spans="1:15" x14ac:dyDescent="0.25">
      <c r="A39" s="381" t="s">
        <v>520</v>
      </c>
      <c r="B39" s="381"/>
      <c r="C39" s="381"/>
      <c r="D39" s="381"/>
      <c r="E39" s="381"/>
    </row>
    <row r="40" spans="1:15" x14ac:dyDescent="0.25">
      <c r="A40" s="381"/>
      <c r="B40" s="381"/>
      <c r="C40" s="381"/>
      <c r="D40" s="381"/>
      <c r="E40" s="381"/>
    </row>
    <row r="41" spans="1:15" x14ac:dyDescent="0.25">
      <c r="A41" s="381"/>
      <c r="B41" s="381"/>
      <c r="C41" s="381"/>
      <c r="D41" s="381"/>
      <c r="E41" s="381"/>
    </row>
    <row r="42" spans="1:15" x14ac:dyDescent="0.25">
      <c r="A42" s="381" t="s">
        <v>658</v>
      </c>
      <c r="B42" s="381"/>
      <c r="C42" s="381"/>
      <c r="D42" s="381"/>
      <c r="E42" s="381"/>
    </row>
    <row r="43" spans="1:15" x14ac:dyDescent="0.25">
      <c r="A43" s="381"/>
      <c r="B43" s="381"/>
      <c r="C43" s="381"/>
      <c r="D43" s="381"/>
      <c r="E43" s="381"/>
    </row>
    <row r="44" spans="1:15" x14ac:dyDescent="0.25">
      <c r="A44" s="381"/>
      <c r="B44" s="381"/>
      <c r="C44" s="381"/>
      <c r="D44" s="381"/>
      <c r="E44" s="381"/>
    </row>
    <row r="45" spans="1:15" x14ac:dyDescent="0.25">
      <c r="A45" s="381"/>
      <c r="B45" s="381"/>
      <c r="C45" s="381"/>
      <c r="D45" s="381"/>
      <c r="E45" s="381"/>
    </row>
    <row r="46" spans="1:15" x14ac:dyDescent="0.25">
      <c r="A46" s="381"/>
      <c r="B46" s="381"/>
      <c r="C46" s="381"/>
      <c r="D46" s="381"/>
      <c r="E46" s="381"/>
    </row>
    <row r="47" spans="1:15" x14ac:dyDescent="0.25">
      <c r="A47" s="6"/>
      <c r="B47" s="33"/>
      <c r="C47" s="33"/>
      <c r="D47" s="33"/>
      <c r="E47" s="6"/>
      <c r="O47" s="34"/>
    </row>
    <row r="48" spans="1:15" x14ac:dyDescent="0.25">
      <c r="A48" s="6"/>
      <c r="B48" s="34" t="s">
        <v>202</v>
      </c>
      <c r="C48" s="34"/>
      <c r="D48" s="34" t="s">
        <v>563</v>
      </c>
      <c r="E48" s="6"/>
      <c r="O48" s="35"/>
    </row>
    <row r="49" spans="1:15" x14ac:dyDescent="0.25">
      <c r="A49" s="6"/>
      <c r="B49" s="35" t="s">
        <v>530</v>
      </c>
      <c r="C49" s="35"/>
      <c r="D49" s="35" t="s">
        <v>549</v>
      </c>
      <c r="E49" s="6"/>
      <c r="O49" s="35"/>
    </row>
    <row r="50" spans="1:15" x14ac:dyDescent="0.25">
      <c r="A50" s="6"/>
      <c r="B50" s="35" t="s">
        <v>531</v>
      </c>
      <c r="C50" s="35"/>
      <c r="D50" s="35" t="s">
        <v>550</v>
      </c>
      <c r="E50" s="6"/>
      <c r="O50" s="35"/>
    </row>
    <row r="51" spans="1:15" x14ac:dyDescent="0.25">
      <c r="A51" s="6"/>
      <c r="B51" s="35" t="s">
        <v>532</v>
      </c>
      <c r="C51" s="35"/>
      <c r="D51" s="35" t="s">
        <v>551</v>
      </c>
      <c r="E51" s="6"/>
      <c r="O51" s="35"/>
    </row>
    <row r="52" spans="1:15" x14ac:dyDescent="0.25">
      <c r="A52" s="6"/>
      <c r="B52" s="35" t="s">
        <v>533</v>
      </c>
      <c r="C52" s="35"/>
      <c r="D52" s="35" t="s">
        <v>552</v>
      </c>
      <c r="E52" s="6"/>
      <c r="O52" s="35"/>
    </row>
    <row r="53" spans="1:15" x14ac:dyDescent="0.25">
      <c r="A53" s="6"/>
      <c r="B53" s="35" t="s">
        <v>534</v>
      </c>
      <c r="C53" s="35"/>
      <c r="D53" s="35" t="s">
        <v>553</v>
      </c>
      <c r="E53" s="6"/>
      <c r="O53" s="35"/>
    </row>
    <row r="54" spans="1:15" x14ac:dyDescent="0.25">
      <c r="A54" s="6"/>
      <c r="B54" s="35" t="s">
        <v>535</v>
      </c>
      <c r="C54" s="35"/>
      <c r="D54" s="35" t="s">
        <v>554</v>
      </c>
      <c r="E54" s="6"/>
      <c r="K54" s="6"/>
      <c r="O54" s="34"/>
    </row>
    <row r="55" spans="1:15" x14ac:dyDescent="0.25">
      <c r="A55" s="6"/>
      <c r="B55" t="s">
        <v>536</v>
      </c>
      <c r="C55" s="35"/>
      <c r="D55" s="381" t="s">
        <v>558</v>
      </c>
      <c r="E55" s="6"/>
      <c r="O55" s="35"/>
    </row>
    <row r="56" spans="1:15" x14ac:dyDescent="0.25">
      <c r="A56" s="6"/>
      <c r="B56" t="s">
        <v>537</v>
      </c>
      <c r="C56" s="35"/>
      <c r="D56" s="381"/>
      <c r="E56" s="6"/>
      <c r="O56" s="35"/>
    </row>
    <row r="57" spans="1:15" x14ac:dyDescent="0.25">
      <c r="A57" s="6"/>
      <c r="B57" t="s">
        <v>538</v>
      </c>
      <c r="C57" s="35"/>
      <c r="D57" s="381" t="s">
        <v>559</v>
      </c>
      <c r="E57" s="6"/>
      <c r="O57" s="35"/>
    </row>
    <row r="58" spans="1:15" x14ac:dyDescent="0.25">
      <c r="A58" s="6"/>
      <c r="B58" t="s">
        <v>539</v>
      </c>
      <c r="C58" s="35"/>
      <c r="D58" s="381"/>
      <c r="E58" s="6"/>
      <c r="O58" s="35"/>
    </row>
    <row r="59" spans="1:15" ht="15" customHeight="1" x14ac:dyDescent="0.25">
      <c r="A59" s="6"/>
      <c r="B59" t="s">
        <v>540</v>
      </c>
      <c r="C59" s="35"/>
      <c r="D59" s="381" t="s">
        <v>560</v>
      </c>
      <c r="E59" s="6"/>
      <c r="O59" s="35"/>
    </row>
    <row r="60" spans="1:15" x14ac:dyDescent="0.25">
      <c r="A60" s="6"/>
      <c r="B60" t="s">
        <v>541</v>
      </c>
      <c r="C60" s="35"/>
      <c r="D60" s="381"/>
      <c r="E60" s="6"/>
      <c r="O60" s="35"/>
    </row>
    <row r="61" spans="1:15" x14ac:dyDescent="0.25">
      <c r="A61" s="6"/>
      <c r="B61" t="s">
        <v>542</v>
      </c>
      <c r="C61" s="35"/>
      <c r="D61" s="381"/>
      <c r="E61" s="6"/>
      <c r="O61" s="35"/>
    </row>
    <row r="62" spans="1:15" x14ac:dyDescent="0.25">
      <c r="A62" s="6"/>
      <c r="B62" t="s">
        <v>543</v>
      </c>
      <c r="C62" s="35"/>
      <c r="D62" s="381" t="s">
        <v>561</v>
      </c>
      <c r="E62" s="6"/>
      <c r="O62" s="34"/>
    </row>
    <row r="63" spans="1:15" x14ac:dyDescent="0.25">
      <c r="A63" s="6"/>
      <c r="B63" s="381" t="s">
        <v>557</v>
      </c>
      <c r="C63" s="35"/>
      <c r="D63" s="381"/>
      <c r="E63" s="6"/>
      <c r="O63" s="35"/>
    </row>
    <row r="64" spans="1:15" x14ac:dyDescent="0.25">
      <c r="A64" s="6"/>
      <c r="B64" s="381"/>
      <c r="C64" s="35"/>
      <c r="D64" s="381"/>
      <c r="E64" s="6"/>
      <c r="O64" s="35"/>
    </row>
    <row r="65" spans="1:15" x14ac:dyDescent="0.25">
      <c r="A65" s="6"/>
      <c r="B65" t="s">
        <v>544</v>
      </c>
      <c r="C65" s="35"/>
      <c r="D65" s="381" t="s">
        <v>562</v>
      </c>
      <c r="E65" s="6"/>
      <c r="O65" s="35"/>
    </row>
    <row r="66" spans="1:15" x14ac:dyDescent="0.25">
      <c r="A66" s="6"/>
      <c r="B66" t="s">
        <v>545</v>
      </c>
      <c r="C66" s="35"/>
      <c r="D66" s="381"/>
      <c r="E66" s="6"/>
      <c r="O66" s="35"/>
    </row>
    <row r="67" spans="1:15" x14ac:dyDescent="0.25">
      <c r="A67" s="6"/>
      <c r="B67" t="s">
        <v>546</v>
      </c>
      <c r="C67" s="35"/>
      <c r="D67" s="381"/>
      <c r="E67" s="6"/>
      <c r="O67" s="35"/>
    </row>
    <row r="68" spans="1:15" x14ac:dyDescent="0.25">
      <c r="A68" s="6"/>
      <c r="B68" t="s">
        <v>547</v>
      </c>
      <c r="C68" s="35"/>
      <c r="D68" s="6" t="s">
        <v>555</v>
      </c>
      <c r="E68" s="6"/>
      <c r="O68" s="35"/>
    </row>
    <row r="69" spans="1:15" x14ac:dyDescent="0.25">
      <c r="A69" s="6"/>
      <c r="B69" t="s">
        <v>548</v>
      </c>
      <c r="C69" s="35"/>
      <c r="D69" s="6" t="s">
        <v>556</v>
      </c>
      <c r="E69" s="6"/>
    </row>
    <row r="70" spans="1:15" x14ac:dyDescent="0.25">
      <c r="A70" s="6"/>
      <c r="C70" s="35"/>
      <c r="D70" s="6"/>
      <c r="E70" s="6"/>
    </row>
    <row r="71" spans="1:15" x14ac:dyDescent="0.25">
      <c r="A71" s="6"/>
      <c r="B71" s="6"/>
      <c r="C71" s="6"/>
      <c r="D71" s="6"/>
      <c r="E71" s="6"/>
    </row>
    <row r="72" spans="1:15" x14ac:dyDescent="0.25">
      <c r="A72" t="s">
        <v>445</v>
      </c>
    </row>
  </sheetData>
  <sheetProtection algorithmName="SHA-512" hashValue="4+Z0+LPY+A0tXUem8dAj0zzIEs7vwaR/lvoXnwize5eXHSg8IV0cVV5muTrC0GSprrQuzXx5RoH+KyVLku6dUA==" saltValue="zqAzZU8Yu0JrvsIT1HMApg=="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A39:E41"/>
    <mergeCell ref="A42:E46"/>
    <mergeCell ref="A7:E8"/>
    <mergeCell ref="A25:E29"/>
    <mergeCell ref="A22:E23"/>
    <mergeCell ref="A19:E20"/>
    <mergeCell ref="A16:E18"/>
    <mergeCell ref="A13:E14"/>
    <mergeCell ref="A10:E11"/>
    <mergeCell ref="A33:E33"/>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3" customWidth="1"/>
    <col min="2" max="2" width="13" style="43" customWidth="1"/>
    <col min="3" max="3" width="39.85546875" style="43" customWidth="1"/>
    <col min="4" max="8" width="18.5703125" style="43" customWidth="1"/>
    <col min="9" max="9" width="2.7109375" style="43" customWidth="1"/>
    <col min="10" max="16384" width="9.140625" style="43"/>
  </cols>
  <sheetData>
    <row r="1" spans="1:10" ht="18.75" customHeight="1" x14ac:dyDescent="0.3">
      <c r="A1" s="42" t="str">
        <f>'Cover and Instructions'!A1</f>
        <v>Georgia Families MHPAEA Parity</v>
      </c>
      <c r="H1" s="44" t="s">
        <v>565</v>
      </c>
    </row>
    <row r="2" spans="1:10" ht="26.25" x14ac:dyDescent="0.4">
      <c r="A2" s="45" t="s">
        <v>16</v>
      </c>
    </row>
    <row r="3" spans="1:10" ht="21" x14ac:dyDescent="0.35">
      <c r="A3" s="47" t="s">
        <v>435</v>
      </c>
    </row>
    <row r="5" spans="1:10" x14ac:dyDescent="0.25">
      <c r="A5" s="49" t="s">
        <v>0</v>
      </c>
      <c r="C5" s="50" t="str">
        <f>'Cover and Instructions'!$D$4</f>
        <v>Amerigroup Community Care</v>
      </c>
      <c r="D5" s="50"/>
      <c r="E5" s="50"/>
      <c r="F5" s="50"/>
      <c r="G5" s="50"/>
      <c r="H5" s="50"/>
    </row>
    <row r="6" spans="1:10" x14ac:dyDescent="0.25">
      <c r="A6" s="49" t="s">
        <v>510</v>
      </c>
      <c r="C6" s="50" t="str">
        <f>'Cover and Instructions'!D5</f>
        <v>Title XIX Adults</v>
      </c>
      <c r="D6" s="50"/>
      <c r="E6" s="50"/>
      <c r="F6" s="50"/>
      <c r="G6" s="50"/>
      <c r="H6" s="50"/>
    </row>
    <row r="7" spans="1:10" ht="15.75" thickBot="1" x14ac:dyDescent="0.3"/>
    <row r="8" spans="1:10" x14ac:dyDescent="0.25">
      <c r="A8" s="52" t="s">
        <v>375</v>
      </c>
      <c r="B8" s="53"/>
      <c r="C8" s="53"/>
      <c r="D8" s="53"/>
      <c r="E8" s="53"/>
      <c r="F8" s="53"/>
      <c r="G8" s="53"/>
      <c r="H8" s="54"/>
    </row>
    <row r="9" spans="1:10" ht="15" customHeight="1" x14ac:dyDescent="0.25">
      <c r="A9" s="55" t="s">
        <v>374</v>
      </c>
      <c r="B9" s="56"/>
      <c r="C9" s="56"/>
      <c r="D9" s="56"/>
      <c r="E9" s="56"/>
      <c r="F9" s="56"/>
      <c r="G9" s="56"/>
      <c r="H9" s="57"/>
    </row>
    <row r="10" spans="1:10" x14ac:dyDescent="0.25">
      <c r="A10" s="58"/>
      <c r="B10" s="59"/>
      <c r="C10" s="59"/>
      <c r="D10" s="59"/>
      <c r="E10" s="59"/>
      <c r="F10" s="59"/>
      <c r="G10" s="59"/>
      <c r="H10" s="60"/>
    </row>
    <row r="11" spans="1:10" x14ac:dyDescent="0.25">
      <c r="A11" s="61" t="s">
        <v>370</v>
      </c>
      <c r="B11" s="62" t="s">
        <v>436</v>
      </c>
      <c r="C11" s="59"/>
      <c r="D11" s="59"/>
      <c r="E11" s="59"/>
      <c r="F11" s="128" t="s">
        <v>372</v>
      </c>
      <c r="G11" s="64" t="str">
        <f>IF(F11="yes","  Complete Section 1 and Section 2","")</f>
        <v/>
      </c>
      <c r="H11" s="60"/>
    </row>
    <row r="12" spans="1:10" ht="6" customHeight="1" x14ac:dyDescent="0.25">
      <c r="A12" s="61"/>
      <c r="B12" s="62"/>
      <c r="C12" s="59"/>
      <c r="D12" s="59"/>
      <c r="E12" s="59"/>
      <c r="F12" s="59"/>
      <c r="G12" s="59"/>
      <c r="H12" s="60"/>
    </row>
    <row r="13" spans="1:10" x14ac:dyDescent="0.25">
      <c r="A13" s="61" t="s">
        <v>373</v>
      </c>
      <c r="B13" s="62" t="s">
        <v>437</v>
      </c>
      <c r="C13" s="59"/>
      <c r="D13" s="59"/>
      <c r="E13" s="59"/>
      <c r="F13" s="63" t="s">
        <v>372</v>
      </c>
      <c r="G13" s="64" t="str">
        <f>IF(F13="yes","  Complete Section 1 and Section 2","")</f>
        <v/>
      </c>
      <c r="H13" s="60"/>
    </row>
    <row r="14" spans="1:10" ht="6" customHeight="1" x14ac:dyDescent="0.25">
      <c r="A14" s="61"/>
      <c r="B14" s="62"/>
      <c r="C14" s="59"/>
      <c r="D14" s="59"/>
      <c r="E14" s="59"/>
      <c r="F14" s="59"/>
      <c r="G14" s="59"/>
      <c r="H14" s="60"/>
    </row>
    <row r="15" spans="1:10" x14ac:dyDescent="0.25">
      <c r="A15" s="61" t="s">
        <v>378</v>
      </c>
      <c r="B15" s="62" t="s">
        <v>438</v>
      </c>
      <c r="C15" s="59"/>
      <c r="D15" s="59"/>
      <c r="E15" s="59"/>
      <c r="F15" s="63" t="s">
        <v>372</v>
      </c>
      <c r="G15" s="64" t="str">
        <f>IF(F15="yes","  Complete Section 1 and Section 2","")</f>
        <v/>
      </c>
      <c r="H15" s="60"/>
      <c r="J15" s="131"/>
    </row>
    <row r="16" spans="1:10" ht="6" customHeight="1" x14ac:dyDescent="0.25">
      <c r="A16" s="61"/>
      <c r="B16" s="62"/>
      <c r="C16" s="59"/>
      <c r="D16" s="59"/>
      <c r="E16" s="59"/>
      <c r="F16" s="59"/>
      <c r="G16" s="59"/>
      <c r="H16" s="60"/>
      <c r="J16" s="131"/>
    </row>
    <row r="17" spans="1:8" x14ac:dyDescent="0.25">
      <c r="A17" s="61" t="s">
        <v>379</v>
      </c>
      <c r="B17" s="62" t="s">
        <v>439</v>
      </c>
      <c r="C17" s="59"/>
      <c r="D17" s="59"/>
      <c r="E17" s="59"/>
      <c r="F17" s="63" t="s">
        <v>372</v>
      </c>
      <c r="G17" s="64" t="str">
        <f>IF(F17="yes","  Complete Section 1 and Section 2","")</f>
        <v/>
      </c>
      <c r="H17" s="60"/>
    </row>
    <row r="18" spans="1:8" ht="6" customHeight="1" x14ac:dyDescent="0.25">
      <c r="A18" s="61"/>
      <c r="B18" s="62"/>
      <c r="C18" s="59"/>
      <c r="D18" s="59"/>
      <c r="E18" s="59"/>
      <c r="F18" s="59"/>
      <c r="G18" s="59"/>
      <c r="H18" s="211"/>
    </row>
    <row r="19" spans="1:8" x14ac:dyDescent="0.25">
      <c r="A19" s="61" t="s">
        <v>489</v>
      </c>
      <c r="B19" s="455" t="s">
        <v>567</v>
      </c>
      <c r="C19" s="455"/>
      <c r="D19" s="455"/>
      <c r="E19" s="455"/>
      <c r="F19" s="455"/>
      <c r="G19" s="455"/>
      <c r="H19" s="456"/>
    </row>
    <row r="20" spans="1:8" x14ac:dyDescent="0.25">
      <c r="A20" s="200"/>
      <c r="B20" s="455"/>
      <c r="C20" s="455"/>
      <c r="D20" s="455"/>
      <c r="E20" s="455"/>
      <c r="F20" s="455"/>
      <c r="G20" s="455"/>
      <c r="H20" s="456"/>
    </row>
    <row r="21" spans="1:8" x14ac:dyDescent="0.25">
      <c r="A21" s="200"/>
      <c r="B21" s="455"/>
      <c r="C21" s="455"/>
      <c r="D21" s="455"/>
      <c r="E21" s="455"/>
      <c r="F21" s="455"/>
      <c r="G21" s="455"/>
      <c r="H21" s="456"/>
    </row>
    <row r="22" spans="1:8" x14ac:dyDescent="0.25">
      <c r="A22" s="200"/>
      <c r="B22" s="455"/>
      <c r="C22" s="455"/>
      <c r="D22" s="455"/>
      <c r="E22" s="455"/>
      <c r="F22" s="455"/>
      <c r="G22" s="455"/>
      <c r="H22" s="456"/>
    </row>
    <row r="23" spans="1:8" x14ac:dyDescent="0.25">
      <c r="A23" s="61"/>
      <c r="B23" s="444"/>
      <c r="C23" s="457"/>
      <c r="D23" s="457"/>
      <c r="E23" s="457"/>
      <c r="F23" s="457"/>
      <c r="G23" s="457"/>
      <c r="H23" s="458"/>
    </row>
    <row r="24" spans="1:8" x14ac:dyDescent="0.25">
      <c r="A24" s="61"/>
      <c r="B24" s="459"/>
      <c r="C24" s="459"/>
      <c r="D24" s="459"/>
      <c r="E24" s="459"/>
      <c r="F24" s="459"/>
      <c r="G24" s="459"/>
      <c r="H24" s="460"/>
    </row>
    <row r="25" spans="1:8" ht="15.75" thickBot="1" x14ac:dyDescent="0.3">
      <c r="A25" s="67"/>
      <c r="B25" s="68"/>
      <c r="C25" s="69"/>
      <c r="D25" s="69"/>
      <c r="E25" s="69"/>
      <c r="F25" s="69"/>
      <c r="G25" s="69"/>
      <c r="H25" s="212"/>
    </row>
    <row r="26" spans="1:8" ht="15.75" thickBot="1" x14ac:dyDescent="0.3"/>
    <row r="27" spans="1:8" ht="16.5" thickBot="1" x14ac:dyDescent="0.3">
      <c r="A27" s="414" t="s">
        <v>406</v>
      </c>
      <c r="B27" s="415"/>
      <c r="C27" s="415"/>
      <c r="D27" s="415"/>
      <c r="E27" s="415"/>
      <c r="F27" s="415"/>
      <c r="G27" s="415"/>
      <c r="H27" s="416"/>
    </row>
    <row r="28" spans="1:8" x14ac:dyDescent="0.25">
      <c r="A28" s="73" t="s">
        <v>130</v>
      </c>
      <c r="B28" s="431" t="s">
        <v>360</v>
      </c>
      <c r="C28" s="431"/>
      <c r="D28" s="431"/>
      <c r="E28" s="431"/>
      <c r="F28" s="431"/>
      <c r="G28" s="431"/>
      <c r="H28" s="432"/>
    </row>
    <row r="29" spans="1:8" x14ac:dyDescent="0.25">
      <c r="A29" s="73"/>
      <c r="B29" s="426"/>
      <c r="C29" s="426"/>
      <c r="D29" s="426"/>
      <c r="E29" s="426"/>
      <c r="F29" s="426"/>
      <c r="G29" s="426"/>
      <c r="H29" s="427"/>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C32" s="77"/>
      <c r="D32" s="77"/>
      <c r="E32" s="469"/>
      <c r="F32" s="469"/>
      <c r="G32" s="469"/>
      <c r="H32" s="470"/>
    </row>
    <row r="33" spans="1:10" x14ac:dyDescent="0.25">
      <c r="A33" s="73"/>
      <c r="C33" s="77"/>
      <c r="D33" s="77"/>
      <c r="E33" s="77"/>
      <c r="F33" s="77"/>
      <c r="G33" s="77"/>
      <c r="H33" s="78"/>
    </row>
    <row r="34" spans="1:10" ht="15" customHeight="1" x14ac:dyDescent="0.25">
      <c r="A34" s="105"/>
      <c r="B34" s="77"/>
      <c r="C34" s="77"/>
      <c r="D34" s="77"/>
      <c r="E34" s="433" t="s">
        <v>358</v>
      </c>
      <c r="F34" s="433"/>
      <c r="G34" s="433"/>
      <c r="H34" s="434"/>
    </row>
    <row r="35" spans="1:10" x14ac:dyDescent="0.25">
      <c r="A35" s="105"/>
      <c r="E35" s="77" t="s">
        <v>311</v>
      </c>
      <c r="F35" s="77" t="s">
        <v>311</v>
      </c>
      <c r="G35" s="77" t="s">
        <v>311</v>
      </c>
      <c r="H35" s="78" t="s">
        <v>311</v>
      </c>
      <c r="J35" s="77"/>
    </row>
    <row r="36" spans="1:10" x14ac:dyDescent="0.25">
      <c r="A36" s="105"/>
      <c r="B36" s="79"/>
      <c r="C36" s="79"/>
      <c r="D36" s="79" t="s">
        <v>180</v>
      </c>
      <c r="E36" s="79" t="s">
        <v>440</v>
      </c>
      <c r="F36" s="79" t="s">
        <v>440</v>
      </c>
      <c r="G36" s="79" t="s">
        <v>440</v>
      </c>
      <c r="H36" s="80" t="s">
        <v>314</v>
      </c>
      <c r="J36" s="79"/>
    </row>
    <row r="37" spans="1:10" x14ac:dyDescent="0.25">
      <c r="A37" s="105"/>
      <c r="B37" s="81" t="s">
        <v>193</v>
      </c>
      <c r="C37" s="82"/>
      <c r="D37" s="82" t="s">
        <v>158</v>
      </c>
      <c r="E37" s="82" t="s">
        <v>195</v>
      </c>
      <c r="F37" s="82" t="s">
        <v>442</v>
      </c>
      <c r="G37" s="82" t="s">
        <v>441</v>
      </c>
      <c r="H37" s="134" t="s">
        <v>315</v>
      </c>
      <c r="J37" s="79"/>
    </row>
    <row r="38" spans="1:10" ht="21.95" customHeight="1" x14ac:dyDescent="0.25">
      <c r="A38" s="105"/>
      <c r="B38" s="87" t="s">
        <v>287</v>
      </c>
      <c r="C38" s="79"/>
      <c r="D38" s="79"/>
      <c r="E38" s="79"/>
      <c r="F38" s="79"/>
      <c r="G38" s="79"/>
      <c r="H38" s="80"/>
    </row>
    <row r="39" spans="1:10" x14ac:dyDescent="0.25">
      <c r="A39" s="105"/>
      <c r="B39" s="475"/>
      <c r="C39" s="475"/>
      <c r="D39" s="259"/>
      <c r="E39" s="259"/>
      <c r="F39" s="260"/>
      <c r="G39" s="259"/>
      <c r="H39" s="264"/>
      <c r="J39" s="138"/>
    </row>
    <row r="40" spans="1:10" x14ac:dyDescent="0.25">
      <c r="A40" s="105"/>
      <c r="B40" s="475"/>
      <c r="C40" s="475"/>
      <c r="D40" s="259"/>
      <c r="E40" s="259"/>
      <c r="F40" s="260"/>
      <c r="G40" s="259"/>
      <c r="H40" s="264"/>
    </row>
    <row r="41" spans="1:10" x14ac:dyDescent="0.25">
      <c r="A41" s="105"/>
      <c r="B41" s="475"/>
      <c r="C41" s="475"/>
      <c r="D41" s="260"/>
      <c r="E41" s="260"/>
      <c r="F41" s="260"/>
      <c r="G41" s="263"/>
      <c r="H41" s="264"/>
    </row>
    <row r="42" spans="1:10" x14ac:dyDescent="0.25">
      <c r="A42" s="105"/>
      <c r="B42" s="430" t="s">
        <v>153</v>
      </c>
      <c r="C42" s="430"/>
      <c r="D42" s="260"/>
      <c r="E42" s="260"/>
      <c r="F42" s="260"/>
      <c r="G42" s="263"/>
      <c r="H42" s="264"/>
    </row>
    <row r="43" spans="1:10" x14ac:dyDescent="0.25">
      <c r="A43" s="105"/>
      <c r="B43" s="402"/>
      <c r="C43" s="402"/>
      <c r="D43" s="260"/>
      <c r="E43" s="260"/>
      <c r="F43" s="260"/>
      <c r="G43" s="263"/>
      <c r="H43" s="264"/>
    </row>
    <row r="44" spans="1:10" ht="21.95" customHeight="1" x14ac:dyDescent="0.25">
      <c r="A44" s="105"/>
      <c r="B44" s="87" t="s">
        <v>288</v>
      </c>
      <c r="C44" s="112"/>
      <c r="D44" s="139"/>
      <c r="E44" s="139"/>
      <c r="F44" s="139"/>
      <c r="G44" s="140"/>
      <c r="H44" s="141"/>
    </row>
    <row r="45" spans="1:10" x14ac:dyDescent="0.25">
      <c r="A45" s="105"/>
      <c r="B45" s="402"/>
      <c r="C45" s="402"/>
      <c r="D45" s="260"/>
      <c r="E45" s="260"/>
      <c r="F45" s="260"/>
      <c r="G45" s="263"/>
      <c r="H45" s="264"/>
    </row>
    <row r="46" spans="1:10" x14ac:dyDescent="0.25">
      <c r="A46" s="105"/>
      <c r="B46" s="424"/>
      <c r="C46" s="425"/>
      <c r="D46" s="260"/>
      <c r="E46" s="260"/>
      <c r="F46" s="260"/>
      <c r="G46" s="263"/>
      <c r="H46" s="264"/>
    </row>
    <row r="47" spans="1:10" x14ac:dyDescent="0.25">
      <c r="A47" s="105"/>
      <c r="B47" s="424"/>
      <c r="C47" s="425"/>
      <c r="D47" s="260"/>
      <c r="E47" s="260"/>
      <c r="F47" s="260"/>
      <c r="G47" s="263"/>
      <c r="H47" s="264"/>
    </row>
    <row r="48" spans="1:10" x14ac:dyDescent="0.25">
      <c r="A48" s="105"/>
      <c r="B48" s="403" t="s">
        <v>153</v>
      </c>
      <c r="C48" s="405"/>
      <c r="D48" s="260"/>
      <c r="E48" s="260"/>
      <c r="F48" s="260"/>
      <c r="G48" s="263"/>
      <c r="H48" s="264"/>
    </row>
    <row r="49" spans="1:8" x14ac:dyDescent="0.25">
      <c r="A49" s="105"/>
      <c r="B49" s="402"/>
      <c r="C49" s="402"/>
      <c r="D49" s="260"/>
      <c r="E49" s="260"/>
      <c r="F49" s="260"/>
      <c r="G49" s="263"/>
      <c r="H49" s="264"/>
    </row>
    <row r="50" spans="1:8" x14ac:dyDescent="0.25">
      <c r="A50" s="105"/>
      <c r="B50" s="142"/>
      <c r="C50" s="119"/>
      <c r="D50" s="143">
        <f>SUM(D39:D49)</f>
        <v>0</v>
      </c>
      <c r="E50" s="213">
        <f>SUM(E39:E49)</f>
        <v>0</v>
      </c>
      <c r="F50" s="214">
        <f>SUM(F39:F49)</f>
        <v>0</v>
      </c>
      <c r="G50" s="213">
        <f>SUM(G39:G49)</f>
        <v>0</v>
      </c>
      <c r="H50" s="215">
        <f>SUM(H39:H49)</f>
        <v>0</v>
      </c>
    </row>
    <row r="51" spans="1:8" x14ac:dyDescent="0.25">
      <c r="A51" s="73" t="s">
        <v>131</v>
      </c>
      <c r="B51" s="49" t="s">
        <v>297</v>
      </c>
      <c r="C51" s="119"/>
      <c r="D51" s="146"/>
      <c r="E51" s="146"/>
      <c r="F51" s="146"/>
      <c r="G51" s="140"/>
      <c r="H51" s="141"/>
    </row>
    <row r="52" spans="1:8" x14ac:dyDescent="0.25">
      <c r="A52" s="105"/>
      <c r="C52" s="43" t="s">
        <v>283</v>
      </c>
      <c r="D52" s="143">
        <f>D50</f>
        <v>0</v>
      </c>
      <c r="E52" s="143">
        <f t="shared" ref="E52:H52" si="0">E50</f>
        <v>0</v>
      </c>
      <c r="F52" s="144">
        <f t="shared" si="0"/>
        <v>0</v>
      </c>
      <c r="G52" s="143">
        <f t="shared" si="0"/>
        <v>0</v>
      </c>
      <c r="H52" s="201">
        <f t="shared" si="0"/>
        <v>0</v>
      </c>
    </row>
    <row r="53" spans="1:8" x14ac:dyDescent="0.25">
      <c r="A53" s="105"/>
      <c r="C53" s="43" t="s">
        <v>284</v>
      </c>
      <c r="E53" s="298" t="e">
        <f>E52/D52</f>
        <v>#DIV/0!</v>
      </c>
      <c r="F53" s="298" t="e">
        <f>F52/D52</f>
        <v>#DIV/0!</v>
      </c>
      <c r="G53" s="298" t="e">
        <f>G52/D52</f>
        <v>#DIV/0!</v>
      </c>
      <c r="H53" s="299" t="e">
        <f>H52/D52</f>
        <v>#DIV/0!</v>
      </c>
    </row>
    <row r="54" spans="1:8" x14ac:dyDescent="0.25">
      <c r="A54" s="105"/>
      <c r="C54" s="43" t="s">
        <v>298</v>
      </c>
      <c r="E54" s="91" t="e">
        <f t="shared" ref="E54:H54" si="1">IF(E53&gt;=(2/3),"Yes","No")</f>
        <v>#DIV/0!</v>
      </c>
      <c r="F54" s="91" t="e">
        <f t="shared" si="1"/>
        <v>#DIV/0!</v>
      </c>
      <c r="G54" s="91" t="e">
        <f t="shared" si="1"/>
        <v>#DIV/0!</v>
      </c>
      <c r="H54" s="150" t="e">
        <f t="shared" si="1"/>
        <v>#DIV/0!</v>
      </c>
    </row>
    <row r="55" spans="1:8" x14ac:dyDescent="0.25">
      <c r="A55" s="105"/>
      <c r="E55" s="153" t="e">
        <f t="shared" ref="E55:H55" si="2">IF(E54="No", "Note A", "Note B")</f>
        <v>#DIV/0!</v>
      </c>
      <c r="F55" s="153" t="e">
        <f t="shared" si="2"/>
        <v>#DIV/0!</v>
      </c>
      <c r="G55" s="153" t="e">
        <f t="shared" si="2"/>
        <v>#DIV/0!</v>
      </c>
      <c r="H55" s="183" t="e">
        <f t="shared" si="2"/>
        <v>#DIV/0!</v>
      </c>
    </row>
    <row r="56" spans="1:8" x14ac:dyDescent="0.25">
      <c r="A56" s="105"/>
      <c r="E56" s="153"/>
      <c r="F56" s="153"/>
      <c r="G56" s="153"/>
      <c r="H56" s="183"/>
    </row>
    <row r="57" spans="1:8" ht="15" customHeight="1" x14ac:dyDescent="0.25">
      <c r="A57" s="105"/>
      <c r="B57" s="154" t="s">
        <v>291</v>
      </c>
      <c r="C57" s="142" t="s">
        <v>316</v>
      </c>
      <c r="D57" s="142"/>
      <c r="E57" s="142"/>
      <c r="F57" s="142"/>
      <c r="G57" s="142"/>
      <c r="H57" s="155"/>
    </row>
    <row r="58" spans="1:8" ht="30" customHeight="1" x14ac:dyDescent="0.25">
      <c r="A58" s="105"/>
      <c r="B58" s="210" t="s">
        <v>292</v>
      </c>
      <c r="C58" s="467" t="s">
        <v>353</v>
      </c>
      <c r="D58" s="467"/>
      <c r="E58" s="467"/>
      <c r="F58" s="467"/>
      <c r="G58" s="467"/>
      <c r="H58" s="468"/>
    </row>
    <row r="59" spans="1:8" x14ac:dyDescent="0.25">
      <c r="A59" s="105"/>
      <c r="B59" s="156"/>
      <c r="C59" s="142"/>
      <c r="D59" s="142"/>
      <c r="E59" s="142"/>
      <c r="F59" s="142"/>
      <c r="G59" s="142"/>
      <c r="H59" s="155"/>
    </row>
    <row r="60" spans="1:8" x14ac:dyDescent="0.25">
      <c r="A60" s="73" t="s">
        <v>132</v>
      </c>
      <c r="B60" s="49" t="s">
        <v>293</v>
      </c>
      <c r="E60" s="91"/>
      <c r="F60" s="91"/>
      <c r="G60" s="91"/>
      <c r="H60" s="150"/>
    </row>
    <row r="61" spans="1:8" x14ac:dyDescent="0.25">
      <c r="A61" s="105"/>
      <c r="B61" s="426" t="s">
        <v>367</v>
      </c>
      <c r="C61" s="426"/>
      <c r="D61" s="426"/>
      <c r="E61" s="426"/>
      <c r="F61" s="426"/>
      <c r="G61" s="426"/>
      <c r="H61" s="427"/>
    </row>
    <row r="62" spans="1:8" x14ac:dyDescent="0.25">
      <c r="A62" s="73"/>
      <c r="B62" s="426"/>
      <c r="C62" s="426"/>
      <c r="D62" s="426"/>
      <c r="E62" s="426"/>
      <c r="F62" s="426"/>
      <c r="G62" s="426"/>
      <c r="H62" s="427"/>
    </row>
    <row r="63" spans="1:8" x14ac:dyDescent="0.25">
      <c r="A63" s="73"/>
      <c r="E63" s="91"/>
      <c r="F63" s="91"/>
      <c r="G63" s="91"/>
      <c r="H63" s="150"/>
    </row>
    <row r="64" spans="1:8" x14ac:dyDescent="0.25">
      <c r="A64" s="73"/>
      <c r="B64" s="426" t="s">
        <v>364</v>
      </c>
      <c r="C64" s="426"/>
      <c r="D64" s="426"/>
      <c r="E64" s="426"/>
      <c r="F64" s="426"/>
      <c r="G64" s="426"/>
      <c r="H64" s="427"/>
    </row>
    <row r="65" spans="1:10" x14ac:dyDescent="0.25">
      <c r="A65" s="73"/>
      <c r="B65" s="426"/>
      <c r="C65" s="426"/>
      <c r="D65" s="426"/>
      <c r="E65" s="426"/>
      <c r="F65" s="426"/>
      <c r="G65" s="426"/>
      <c r="H65" s="427"/>
    </row>
    <row r="66" spans="1:10" x14ac:dyDescent="0.25">
      <c r="A66" s="73"/>
      <c r="B66" s="426"/>
      <c r="C66" s="426"/>
      <c r="D66" s="426"/>
      <c r="E66" s="426"/>
      <c r="F66" s="426"/>
      <c r="G66" s="426"/>
      <c r="H66" s="427"/>
    </row>
    <row r="67" spans="1:10" x14ac:dyDescent="0.25">
      <c r="A67" s="73"/>
      <c r="B67" s="426"/>
      <c r="C67" s="426"/>
      <c r="D67" s="426"/>
      <c r="E67" s="426"/>
      <c r="F67" s="426"/>
      <c r="G67" s="426"/>
      <c r="H67" s="427"/>
    </row>
    <row r="68" spans="1:10" x14ac:dyDescent="0.25">
      <c r="A68" s="73"/>
      <c r="E68" s="91"/>
      <c r="F68" s="91"/>
      <c r="G68" s="91"/>
      <c r="H68" s="150"/>
    </row>
    <row r="69" spans="1:10" x14ac:dyDescent="0.25">
      <c r="A69" s="73"/>
      <c r="B69" s="49" t="s">
        <v>413</v>
      </c>
      <c r="C69" s="77"/>
      <c r="D69" s="77"/>
      <c r="E69" s="418"/>
      <c r="F69" s="418"/>
      <c r="G69" s="418"/>
      <c r="H69" s="419"/>
      <c r="J69" s="138"/>
    </row>
    <row r="70" spans="1:10" x14ac:dyDescent="0.25">
      <c r="A70" s="73"/>
      <c r="D70" s="77"/>
      <c r="E70" s="157"/>
      <c r="F70" s="157"/>
      <c r="G70" s="157"/>
      <c r="H70" s="158"/>
    </row>
    <row r="71" spans="1:10" x14ac:dyDescent="0.25">
      <c r="A71" s="73"/>
      <c r="D71" s="77" t="s">
        <v>366</v>
      </c>
      <c r="E71" s="157" t="s">
        <v>295</v>
      </c>
      <c r="F71" s="157" t="s">
        <v>300</v>
      </c>
      <c r="G71" s="157"/>
      <c r="H71" s="158"/>
    </row>
    <row r="72" spans="1:10" x14ac:dyDescent="0.25">
      <c r="A72" s="73"/>
      <c r="B72" s="159" t="s">
        <v>365</v>
      </c>
      <c r="C72" s="83"/>
      <c r="D72" s="160" t="s">
        <v>303</v>
      </c>
      <c r="E72" s="161" t="s">
        <v>296</v>
      </c>
      <c r="F72" s="161" t="s">
        <v>299</v>
      </c>
      <c r="G72" s="202" t="s">
        <v>304</v>
      </c>
      <c r="H72" s="203"/>
    </row>
    <row r="73" spans="1:10" x14ac:dyDescent="0.25">
      <c r="A73" s="73"/>
      <c r="B73" s="43" t="s">
        <v>458</v>
      </c>
      <c r="E73" s="91"/>
      <c r="G73" s="91"/>
      <c r="H73" s="150"/>
    </row>
    <row r="74" spans="1:10" x14ac:dyDescent="0.25">
      <c r="A74" s="73"/>
      <c r="C74" s="162" t="e">
        <f>IF(E54="Yes", "Complete Analysis", "N/A - Do Not Complete")</f>
        <v>#DIV/0!</v>
      </c>
      <c r="D74" s="286"/>
      <c r="E74" s="259"/>
      <c r="F74" s="90" t="e">
        <f t="shared" ref="F74:F75" si="3">E74/$E$80</f>
        <v>#DIV/0!</v>
      </c>
      <c r="G74" s="422"/>
      <c r="H74" s="423"/>
    </row>
    <row r="75" spans="1:10" x14ac:dyDescent="0.25">
      <c r="A75" s="73"/>
      <c r="D75" s="286"/>
      <c r="E75" s="259"/>
      <c r="F75" s="90" t="e">
        <f t="shared" si="3"/>
        <v>#DIV/0!</v>
      </c>
      <c r="G75" s="422"/>
      <c r="H75" s="423"/>
    </row>
    <row r="76" spans="1:10" x14ac:dyDescent="0.25">
      <c r="A76" s="73"/>
      <c r="D76" s="283"/>
      <c r="E76" s="260"/>
      <c r="F76" s="90" t="e">
        <f>E76/$E$80</f>
        <v>#DIV/0!</v>
      </c>
      <c r="G76" s="422"/>
      <c r="H76" s="423"/>
    </row>
    <row r="77" spans="1:10" x14ac:dyDescent="0.25">
      <c r="A77" s="73"/>
      <c r="D77" s="283"/>
      <c r="E77" s="260"/>
      <c r="F77" s="90" t="e">
        <f>E77/E80</f>
        <v>#DIV/0!</v>
      </c>
      <c r="G77" s="422"/>
      <c r="H77" s="423"/>
    </row>
    <row r="78" spans="1:10" x14ac:dyDescent="0.25">
      <c r="A78" s="73"/>
      <c r="D78" s="283"/>
      <c r="E78" s="260"/>
      <c r="F78" s="90" t="e">
        <f>E78/E80</f>
        <v>#DIV/0!</v>
      </c>
      <c r="G78" s="422"/>
      <c r="H78" s="423"/>
    </row>
    <row r="79" spans="1:10" x14ac:dyDescent="0.25">
      <c r="A79" s="73"/>
      <c r="D79" s="284"/>
      <c r="E79" s="266"/>
      <c r="F79" s="90" t="e">
        <f>E79/E80</f>
        <v>#DIV/0!</v>
      </c>
      <c r="G79" s="420"/>
      <c r="H79" s="421"/>
    </row>
    <row r="80" spans="1:10" x14ac:dyDescent="0.25">
      <c r="A80" s="73"/>
      <c r="C80" s="163"/>
      <c r="D80" s="163" t="s">
        <v>322</v>
      </c>
      <c r="E80" s="167">
        <f>SUM(E74:E79)</f>
        <v>0</v>
      </c>
      <c r="F80" s="91"/>
      <c r="G80" s="199" t="s">
        <v>472</v>
      </c>
      <c r="H80" s="296"/>
      <c r="J80" s="138"/>
    </row>
    <row r="81" spans="1:8" x14ac:dyDescent="0.25">
      <c r="A81" s="73"/>
      <c r="C81" s="163"/>
      <c r="D81" s="163"/>
      <c r="E81" s="186"/>
      <c r="F81" s="91"/>
      <c r="G81" s="199" t="s">
        <v>471</v>
      </c>
      <c r="H81" s="297"/>
    </row>
    <row r="82" spans="1:8" x14ac:dyDescent="0.25">
      <c r="A82" s="73"/>
      <c r="E82" s="91"/>
      <c r="F82" s="91"/>
      <c r="G82" s="91"/>
      <c r="H82" s="150"/>
    </row>
    <row r="83" spans="1:8" x14ac:dyDescent="0.25">
      <c r="A83" s="73"/>
      <c r="B83" s="43" t="s">
        <v>459</v>
      </c>
      <c r="E83" s="91"/>
      <c r="F83" s="91"/>
      <c r="G83" s="91"/>
      <c r="H83" s="150"/>
    </row>
    <row r="84" spans="1:8" x14ac:dyDescent="0.25">
      <c r="A84" s="73"/>
      <c r="C84" s="162" t="e">
        <f>IF(F54="Yes", "Complete Analysis", "N/A - Do Not Complete")</f>
        <v>#DIV/0!</v>
      </c>
      <c r="D84" s="283"/>
      <c r="E84" s="260"/>
      <c r="F84" s="90" t="e">
        <f>E84/E90</f>
        <v>#DIV/0!</v>
      </c>
      <c r="G84" s="422"/>
      <c r="H84" s="423"/>
    </row>
    <row r="85" spans="1:8" x14ac:dyDescent="0.25">
      <c r="A85" s="73"/>
      <c r="D85" s="283"/>
      <c r="E85" s="260"/>
      <c r="F85" s="90" t="e">
        <f>E85/E90</f>
        <v>#DIV/0!</v>
      </c>
      <c r="G85" s="422"/>
      <c r="H85" s="423"/>
    </row>
    <row r="86" spans="1:8" x14ac:dyDescent="0.25">
      <c r="A86" s="73"/>
      <c r="D86" s="283"/>
      <c r="E86" s="260"/>
      <c r="F86" s="90" t="e">
        <f>E86/E90</f>
        <v>#DIV/0!</v>
      </c>
      <c r="G86" s="422"/>
      <c r="H86" s="423"/>
    </row>
    <row r="87" spans="1:8" x14ac:dyDescent="0.25">
      <c r="A87" s="73"/>
      <c r="D87" s="283"/>
      <c r="E87" s="260"/>
      <c r="F87" s="90" t="e">
        <f>E87/E90</f>
        <v>#DIV/0!</v>
      </c>
      <c r="G87" s="422"/>
      <c r="H87" s="423"/>
    </row>
    <row r="88" spans="1:8" x14ac:dyDescent="0.25">
      <c r="A88" s="73"/>
      <c r="D88" s="283"/>
      <c r="E88" s="260"/>
      <c r="F88" s="90" t="e">
        <f>E88/E90</f>
        <v>#DIV/0!</v>
      </c>
      <c r="G88" s="422"/>
      <c r="H88" s="423"/>
    </row>
    <row r="89" spans="1:8" x14ac:dyDescent="0.25">
      <c r="A89" s="73"/>
      <c r="D89" s="284"/>
      <c r="E89" s="266"/>
      <c r="F89" s="90" t="e">
        <f>E89/E90</f>
        <v>#DIV/0!</v>
      </c>
      <c r="G89" s="420"/>
      <c r="H89" s="421"/>
    </row>
    <row r="90" spans="1:8" x14ac:dyDescent="0.25">
      <c r="A90" s="73"/>
      <c r="D90" s="163" t="s">
        <v>323</v>
      </c>
      <c r="E90" s="164">
        <f>SUM(E84:E89)</f>
        <v>0</v>
      </c>
      <c r="F90" s="91"/>
      <c r="G90" s="165" t="s">
        <v>305</v>
      </c>
      <c r="H90" s="288"/>
    </row>
    <row r="91" spans="1:8" x14ac:dyDescent="0.25">
      <c r="A91" s="73"/>
      <c r="D91" s="163"/>
      <c r="E91" s="139"/>
      <c r="F91" s="91"/>
      <c r="G91" s="165"/>
      <c r="H91" s="205"/>
    </row>
    <row r="92" spans="1:8" x14ac:dyDescent="0.25">
      <c r="A92" s="105"/>
      <c r="B92" s="43" t="s">
        <v>460</v>
      </c>
      <c r="E92" s="91"/>
      <c r="F92" s="91"/>
      <c r="G92" s="91"/>
      <c r="H92" s="150"/>
    </row>
    <row r="93" spans="1:8" x14ac:dyDescent="0.25">
      <c r="A93" s="105"/>
      <c r="C93" s="162" t="e">
        <f>IF(G54="Yes", "Complete Analysis", "N/A - Do Not Complete")</f>
        <v>#DIV/0!</v>
      </c>
      <c r="D93" s="283"/>
      <c r="E93" s="260"/>
      <c r="F93" s="90" t="e">
        <f>E93/E99</f>
        <v>#DIV/0!</v>
      </c>
      <c r="G93" s="422"/>
      <c r="H93" s="423"/>
    </row>
    <row r="94" spans="1:8" x14ac:dyDescent="0.25">
      <c r="A94" s="105"/>
      <c r="D94" s="283"/>
      <c r="E94" s="260"/>
      <c r="F94" s="90" t="e">
        <f>E94/E99</f>
        <v>#DIV/0!</v>
      </c>
      <c r="G94" s="422"/>
      <c r="H94" s="423"/>
    </row>
    <row r="95" spans="1:8" x14ac:dyDescent="0.25">
      <c r="A95" s="105"/>
      <c r="D95" s="283"/>
      <c r="E95" s="260"/>
      <c r="F95" s="90" t="e">
        <f>E95/E99</f>
        <v>#DIV/0!</v>
      </c>
      <c r="G95" s="422"/>
      <c r="H95" s="423"/>
    </row>
    <row r="96" spans="1:8" x14ac:dyDescent="0.25">
      <c r="A96" s="105"/>
      <c r="D96" s="283"/>
      <c r="E96" s="260"/>
      <c r="F96" s="90" t="e">
        <f>E96/E99</f>
        <v>#DIV/0!</v>
      </c>
      <c r="G96" s="422"/>
      <c r="H96" s="423"/>
    </row>
    <row r="97" spans="1:8" x14ac:dyDescent="0.25">
      <c r="A97" s="105"/>
      <c r="D97" s="283"/>
      <c r="E97" s="260"/>
      <c r="F97" s="90" t="e">
        <f>E97/E99</f>
        <v>#DIV/0!</v>
      </c>
      <c r="G97" s="422"/>
      <c r="H97" s="423"/>
    </row>
    <row r="98" spans="1:8" x14ac:dyDescent="0.25">
      <c r="A98" s="105"/>
      <c r="D98" s="284"/>
      <c r="E98" s="266"/>
      <c r="F98" s="90" t="e">
        <f>E98/E99</f>
        <v>#DIV/0!</v>
      </c>
      <c r="G98" s="420"/>
      <c r="H98" s="421"/>
    </row>
    <row r="99" spans="1:8" x14ac:dyDescent="0.25">
      <c r="A99" s="105"/>
      <c r="D99" s="163" t="s">
        <v>324</v>
      </c>
      <c r="E99" s="164">
        <f>SUM(E93:E98)</f>
        <v>0</v>
      </c>
      <c r="F99" s="91"/>
      <c r="G99" s="165" t="s">
        <v>305</v>
      </c>
      <c r="H99" s="288"/>
    </row>
    <row r="100" spans="1:8" x14ac:dyDescent="0.25">
      <c r="A100" s="105"/>
      <c r="E100" s="91"/>
      <c r="F100" s="91"/>
      <c r="G100" s="91"/>
      <c r="H100" s="150"/>
    </row>
    <row r="101" spans="1:8" x14ac:dyDescent="0.25">
      <c r="A101" s="105"/>
      <c r="B101" s="43" t="s">
        <v>321</v>
      </c>
      <c r="E101" s="91"/>
      <c r="F101" s="91"/>
      <c r="G101" s="91"/>
      <c r="H101" s="150"/>
    </row>
    <row r="102" spans="1:8" x14ac:dyDescent="0.25">
      <c r="A102" s="105"/>
      <c r="C102" s="162" t="e">
        <f>IF(H54="Yes", "Complete Analysis", "N/A - Do Not Complete")</f>
        <v>#DIV/0!</v>
      </c>
      <c r="D102" s="283"/>
      <c r="E102" s="260"/>
      <c r="F102" s="90" t="e">
        <f>E102/E108</f>
        <v>#DIV/0!</v>
      </c>
      <c r="G102" s="422"/>
      <c r="H102" s="423"/>
    </row>
    <row r="103" spans="1:8" x14ac:dyDescent="0.25">
      <c r="A103" s="105"/>
      <c r="C103" s="162"/>
      <c r="D103" s="283"/>
      <c r="E103" s="260"/>
      <c r="F103" s="90" t="e">
        <f>E103/E108</f>
        <v>#DIV/0!</v>
      </c>
      <c r="G103" s="422"/>
      <c r="H103" s="423"/>
    </row>
    <row r="104" spans="1:8" x14ac:dyDescent="0.25">
      <c r="A104" s="105"/>
      <c r="C104" s="162"/>
      <c r="D104" s="283"/>
      <c r="E104" s="260"/>
      <c r="F104" s="90" t="e">
        <f>E104/E108</f>
        <v>#DIV/0!</v>
      </c>
      <c r="G104" s="422"/>
      <c r="H104" s="423"/>
    </row>
    <row r="105" spans="1:8" x14ac:dyDescent="0.25">
      <c r="A105" s="105"/>
      <c r="C105" s="162"/>
      <c r="D105" s="283"/>
      <c r="E105" s="260"/>
      <c r="F105" s="90" t="e">
        <f>E105/E108</f>
        <v>#DIV/0!</v>
      </c>
      <c r="G105" s="422"/>
      <c r="H105" s="423"/>
    </row>
    <row r="106" spans="1:8" x14ac:dyDescent="0.25">
      <c r="A106" s="105"/>
      <c r="C106" s="162"/>
      <c r="D106" s="283"/>
      <c r="E106" s="260"/>
      <c r="F106" s="90" t="e">
        <f>E106/E108</f>
        <v>#DIV/0!</v>
      </c>
      <c r="G106" s="422"/>
      <c r="H106" s="423"/>
    </row>
    <row r="107" spans="1:8" x14ac:dyDescent="0.25">
      <c r="A107" s="105"/>
      <c r="C107" s="162"/>
      <c r="D107" s="284"/>
      <c r="E107" s="266"/>
      <c r="F107" s="90" t="e">
        <f>E107/E108</f>
        <v>#DIV/0!</v>
      </c>
      <c r="G107" s="420"/>
      <c r="H107" s="421"/>
    </row>
    <row r="108" spans="1:8" x14ac:dyDescent="0.25">
      <c r="A108" s="105"/>
      <c r="C108" s="162"/>
      <c r="D108" s="163" t="s">
        <v>325</v>
      </c>
      <c r="E108" s="164">
        <f>SUM(E102:E107)</f>
        <v>0</v>
      </c>
      <c r="F108" s="90"/>
      <c r="G108" s="165" t="s">
        <v>305</v>
      </c>
      <c r="H108" s="288"/>
    </row>
    <row r="109" spans="1:8" ht="15.75" thickBot="1" x14ac:dyDescent="0.3">
      <c r="A109" s="120"/>
      <c r="B109" s="95"/>
      <c r="C109" s="168"/>
      <c r="D109" s="169"/>
      <c r="E109" s="169"/>
      <c r="F109" s="170"/>
      <c r="G109" s="96"/>
      <c r="H109" s="171"/>
    </row>
    <row r="110" spans="1:8" ht="15.75" thickBot="1" x14ac:dyDescent="0.3">
      <c r="C110" s="162"/>
      <c r="E110" s="139"/>
      <c r="F110" s="91"/>
      <c r="G110" s="91"/>
      <c r="H110" s="91"/>
    </row>
    <row r="111" spans="1:8" ht="16.5" thickBot="1" x14ac:dyDescent="0.3">
      <c r="A111" s="414" t="s">
        <v>434</v>
      </c>
      <c r="B111" s="415"/>
      <c r="C111" s="415"/>
      <c r="D111" s="415"/>
      <c r="E111" s="415"/>
      <c r="F111" s="415"/>
      <c r="G111" s="415"/>
      <c r="H111" s="416"/>
    </row>
    <row r="112" spans="1:8" ht="15" customHeight="1" x14ac:dyDescent="0.25">
      <c r="A112" s="73" t="s">
        <v>134</v>
      </c>
      <c r="B112" s="74" t="s">
        <v>369</v>
      </c>
      <c r="C112" s="74"/>
      <c r="D112" s="74"/>
      <c r="E112" s="74"/>
      <c r="F112" s="74"/>
      <c r="G112" s="74"/>
      <c r="H112" s="206"/>
    </row>
    <row r="113" spans="1:8" x14ac:dyDescent="0.25">
      <c r="A113" s="105"/>
      <c r="H113" s="75"/>
    </row>
    <row r="114" spans="1:8" x14ac:dyDescent="0.25">
      <c r="A114" s="73"/>
      <c r="B114" s="49" t="s">
        <v>413</v>
      </c>
      <c r="C114" s="77"/>
      <c r="D114" s="77"/>
      <c r="E114" s="469"/>
      <c r="F114" s="469"/>
      <c r="G114" s="469"/>
      <c r="H114" s="470"/>
    </row>
    <row r="115" spans="1:8" x14ac:dyDescent="0.25">
      <c r="A115" s="73"/>
      <c r="C115" s="77"/>
      <c r="D115" s="77"/>
      <c r="E115" s="77"/>
      <c r="F115" s="77"/>
      <c r="G115" s="77"/>
      <c r="H115" s="78"/>
    </row>
    <row r="116" spans="1:8" x14ac:dyDescent="0.25">
      <c r="A116" s="105"/>
      <c r="E116" s="433" t="s">
        <v>290</v>
      </c>
      <c r="F116" s="433"/>
      <c r="G116" s="433"/>
      <c r="H116" s="434"/>
    </row>
    <row r="117" spans="1:8" x14ac:dyDescent="0.25">
      <c r="A117" s="105"/>
      <c r="E117" s="79" t="s">
        <v>138</v>
      </c>
      <c r="F117" s="79" t="s">
        <v>138</v>
      </c>
      <c r="G117" s="79" t="s">
        <v>138</v>
      </c>
      <c r="H117" s="80" t="s">
        <v>138</v>
      </c>
    </row>
    <row r="118" spans="1:8" x14ac:dyDescent="0.25">
      <c r="A118" s="105"/>
      <c r="E118" s="79" t="s">
        <v>257</v>
      </c>
      <c r="F118" s="79" t="s">
        <v>440</v>
      </c>
      <c r="G118" s="79" t="s">
        <v>440</v>
      </c>
      <c r="H118" s="80" t="s">
        <v>314</v>
      </c>
    </row>
    <row r="119" spans="1:8" x14ac:dyDescent="0.25">
      <c r="A119" s="105"/>
      <c r="B119" s="81" t="s">
        <v>201</v>
      </c>
      <c r="C119" s="82"/>
      <c r="D119" s="83"/>
      <c r="E119" s="82" t="s">
        <v>195</v>
      </c>
      <c r="F119" s="82" t="s">
        <v>442</v>
      </c>
      <c r="G119" s="82" t="s">
        <v>441</v>
      </c>
      <c r="H119" s="134" t="s">
        <v>315</v>
      </c>
    </row>
    <row r="120" spans="1:8" ht="21.95" customHeight="1" x14ac:dyDescent="0.25">
      <c r="A120" s="105"/>
      <c r="B120" s="87" t="s">
        <v>287</v>
      </c>
      <c r="C120" s="79"/>
      <c r="D120" s="79"/>
      <c r="E120" s="79"/>
      <c r="F120" s="79"/>
      <c r="G120" s="79"/>
      <c r="H120" s="80"/>
    </row>
    <row r="121" spans="1:8" x14ac:dyDescent="0.25">
      <c r="A121" s="105"/>
      <c r="B121" s="399"/>
      <c r="C121" s="399"/>
      <c r="D121" s="399"/>
      <c r="E121" s="282"/>
      <c r="F121" s="270"/>
      <c r="G121" s="279"/>
      <c r="H121" s="271"/>
    </row>
    <row r="122" spans="1:8" x14ac:dyDescent="0.25">
      <c r="A122" s="105"/>
      <c r="B122" s="402"/>
      <c r="C122" s="402"/>
      <c r="D122" s="402"/>
      <c r="E122" s="282"/>
      <c r="F122" s="270"/>
      <c r="G122" s="279"/>
      <c r="H122" s="271"/>
    </row>
    <row r="123" spans="1:8" x14ac:dyDescent="0.25">
      <c r="A123" s="105"/>
      <c r="B123" s="402"/>
      <c r="C123" s="402"/>
      <c r="D123" s="402"/>
      <c r="E123" s="282"/>
      <c r="F123" s="270"/>
      <c r="G123" s="279"/>
      <c r="H123" s="271"/>
    </row>
    <row r="124" spans="1:8" x14ac:dyDescent="0.25">
      <c r="A124" s="105"/>
      <c r="B124" s="402"/>
      <c r="C124" s="402"/>
      <c r="D124" s="402"/>
      <c r="E124" s="270"/>
      <c r="F124" s="270"/>
      <c r="G124" s="279"/>
      <c r="H124" s="271"/>
    </row>
    <row r="125" spans="1:8" x14ac:dyDescent="0.25">
      <c r="A125" s="105"/>
      <c r="B125" s="402"/>
      <c r="C125" s="402"/>
      <c r="D125" s="402"/>
      <c r="E125" s="270"/>
      <c r="F125" s="270"/>
      <c r="G125" s="279"/>
      <c r="H125" s="271"/>
    </row>
    <row r="126" spans="1:8" x14ac:dyDescent="0.25">
      <c r="A126" s="105"/>
      <c r="B126" s="402"/>
      <c r="C126" s="402"/>
      <c r="D126" s="402"/>
      <c r="E126" s="270"/>
      <c r="F126" s="270"/>
      <c r="G126" s="279"/>
      <c r="H126" s="271"/>
    </row>
    <row r="127" spans="1:8" x14ac:dyDescent="0.25">
      <c r="A127" s="105"/>
      <c r="B127" s="424"/>
      <c r="C127" s="436"/>
      <c r="D127" s="425"/>
      <c r="E127" s="270"/>
      <c r="F127" s="270"/>
      <c r="G127" s="279"/>
      <c r="H127" s="271"/>
    </row>
    <row r="128" spans="1:8" x14ac:dyDescent="0.25">
      <c r="A128" s="105"/>
      <c r="B128" s="424"/>
      <c r="C128" s="436"/>
      <c r="D128" s="425"/>
      <c r="E128" s="270"/>
      <c r="F128" s="270"/>
      <c r="G128" s="279"/>
      <c r="H128" s="271"/>
    </row>
    <row r="129" spans="1:8" x14ac:dyDescent="0.25">
      <c r="A129" s="105"/>
      <c r="B129" s="424"/>
      <c r="C129" s="436"/>
      <c r="D129" s="425"/>
      <c r="E129" s="270"/>
      <c r="F129" s="270"/>
      <c r="G129" s="279"/>
      <c r="H129" s="271"/>
    </row>
    <row r="130" spans="1:8" x14ac:dyDescent="0.25">
      <c r="A130" s="105"/>
      <c r="B130" s="424"/>
      <c r="C130" s="436"/>
      <c r="D130" s="425"/>
      <c r="E130" s="270"/>
      <c r="F130" s="270"/>
      <c r="G130" s="279"/>
      <c r="H130" s="271"/>
    </row>
    <row r="131" spans="1:8" x14ac:dyDescent="0.25">
      <c r="A131" s="105"/>
      <c r="B131" s="472" t="s">
        <v>153</v>
      </c>
      <c r="C131" s="473"/>
      <c r="D131" s="474"/>
      <c r="E131" s="270"/>
      <c r="F131" s="270"/>
      <c r="G131" s="279"/>
      <c r="H131" s="271"/>
    </row>
    <row r="132" spans="1:8" x14ac:dyDescent="0.25">
      <c r="A132" s="105"/>
      <c r="B132" s="402"/>
      <c r="C132" s="402"/>
      <c r="D132" s="402"/>
      <c r="E132" s="270"/>
      <c r="F132" s="270"/>
      <c r="G132" s="279"/>
      <c r="H132" s="271"/>
    </row>
    <row r="133" spans="1:8" ht="21.95" customHeight="1" x14ac:dyDescent="0.25">
      <c r="A133" s="105"/>
      <c r="B133" s="87" t="s">
        <v>288</v>
      </c>
      <c r="C133" s="112"/>
      <c r="D133" s="139"/>
      <c r="E133" s="139"/>
      <c r="F133" s="139"/>
      <c r="G133" s="140"/>
      <c r="H133" s="141"/>
    </row>
    <row r="134" spans="1:8" x14ac:dyDescent="0.25">
      <c r="A134" s="105"/>
      <c r="B134" s="402"/>
      <c r="C134" s="402"/>
      <c r="D134" s="402"/>
      <c r="E134" s="270"/>
      <c r="F134" s="270"/>
      <c r="G134" s="270"/>
      <c r="H134" s="271"/>
    </row>
    <row r="135" spans="1:8" x14ac:dyDescent="0.25">
      <c r="A135" s="105"/>
      <c r="B135" s="442"/>
      <c r="C135" s="471"/>
      <c r="D135" s="443"/>
      <c r="E135" s="270"/>
      <c r="F135" s="270"/>
      <c r="G135" s="270"/>
      <c r="H135" s="271"/>
    </row>
    <row r="136" spans="1:8" x14ac:dyDescent="0.25">
      <c r="A136" s="105"/>
      <c r="B136" s="442"/>
      <c r="C136" s="471"/>
      <c r="D136" s="443"/>
      <c r="E136" s="270"/>
      <c r="F136" s="270"/>
      <c r="G136" s="270"/>
      <c r="H136" s="271"/>
    </row>
    <row r="137" spans="1:8" x14ac:dyDescent="0.25">
      <c r="A137" s="105"/>
      <c r="B137" s="442"/>
      <c r="C137" s="471"/>
      <c r="D137" s="443"/>
      <c r="E137" s="270"/>
      <c r="F137" s="270"/>
      <c r="G137" s="270"/>
      <c r="H137" s="271"/>
    </row>
    <row r="138" spans="1:8" x14ac:dyDescent="0.25">
      <c r="A138" s="105"/>
      <c r="B138" s="442"/>
      <c r="C138" s="471"/>
      <c r="D138" s="443"/>
      <c r="E138" s="270"/>
      <c r="F138" s="270"/>
      <c r="G138" s="270"/>
      <c r="H138" s="271"/>
    </row>
    <row r="139" spans="1:8" x14ac:dyDescent="0.25">
      <c r="A139" s="105"/>
      <c r="B139" s="442"/>
      <c r="C139" s="471"/>
      <c r="D139" s="443"/>
      <c r="E139" s="270"/>
      <c r="F139" s="270"/>
      <c r="G139" s="270"/>
      <c r="H139" s="271"/>
    </row>
    <row r="140" spans="1:8" x14ac:dyDescent="0.25">
      <c r="A140" s="105"/>
      <c r="B140" s="442"/>
      <c r="C140" s="471"/>
      <c r="D140" s="443"/>
      <c r="E140" s="270"/>
      <c r="F140" s="270"/>
      <c r="G140" s="270"/>
      <c r="H140" s="271"/>
    </row>
    <row r="141" spans="1:8" x14ac:dyDescent="0.25">
      <c r="A141" s="105"/>
      <c r="B141" s="442"/>
      <c r="C141" s="471"/>
      <c r="D141" s="443"/>
      <c r="E141" s="270"/>
      <c r="F141" s="270"/>
      <c r="G141" s="270"/>
      <c r="H141" s="271"/>
    </row>
    <row r="142" spans="1:8" x14ac:dyDescent="0.25">
      <c r="A142" s="105"/>
      <c r="B142" s="442"/>
      <c r="C142" s="471"/>
      <c r="D142" s="443"/>
      <c r="E142" s="270"/>
      <c r="F142" s="270"/>
      <c r="G142" s="270"/>
      <c r="H142" s="271"/>
    </row>
    <row r="143" spans="1:8" x14ac:dyDescent="0.25">
      <c r="A143" s="105"/>
      <c r="B143" s="442"/>
      <c r="C143" s="471"/>
      <c r="D143" s="443"/>
      <c r="E143" s="270"/>
      <c r="F143" s="270"/>
      <c r="G143" s="270"/>
      <c r="H143" s="271"/>
    </row>
    <row r="144" spans="1:8" x14ac:dyDescent="0.25">
      <c r="A144" s="105"/>
      <c r="B144" s="472" t="s">
        <v>153</v>
      </c>
      <c r="C144" s="473"/>
      <c r="D144" s="474"/>
      <c r="E144" s="270"/>
      <c r="F144" s="270"/>
      <c r="G144" s="270"/>
      <c r="H144" s="271"/>
    </row>
    <row r="145" spans="1:15" x14ac:dyDescent="0.25">
      <c r="A145" s="105"/>
      <c r="B145" s="402"/>
      <c r="C145" s="402"/>
      <c r="D145" s="402"/>
      <c r="E145" s="270"/>
      <c r="F145" s="270"/>
      <c r="G145" s="270"/>
      <c r="H145" s="271"/>
    </row>
    <row r="146" spans="1:15" x14ac:dyDescent="0.25">
      <c r="A146" s="105"/>
      <c r="B146" s="118"/>
      <c r="C146" s="118"/>
      <c r="D146" s="118"/>
      <c r="E146" s="119"/>
      <c r="F146" s="119"/>
      <c r="G146" s="119"/>
      <c r="H146" s="172"/>
    </row>
    <row r="147" spans="1:15" x14ac:dyDescent="0.25">
      <c r="A147" s="73" t="s">
        <v>135</v>
      </c>
      <c r="B147" s="117" t="s">
        <v>336</v>
      </c>
      <c r="C147" s="118"/>
      <c r="D147" s="118"/>
      <c r="E147" s="119"/>
      <c r="F147" s="119"/>
      <c r="G147" s="119"/>
      <c r="H147" s="172"/>
      <c r="J147" s="138"/>
    </row>
    <row r="148" spans="1:15" x14ac:dyDescent="0.25">
      <c r="A148" s="105"/>
      <c r="B148" s="406"/>
      <c r="C148" s="406"/>
      <c r="D148" s="406"/>
      <c r="E148" s="406"/>
      <c r="F148" s="406"/>
      <c r="G148" s="406"/>
      <c r="H148" s="407"/>
      <c r="I148" s="216"/>
      <c r="J148" s="217"/>
      <c r="K148" s="217"/>
      <c r="L148" s="217"/>
      <c r="M148" s="217"/>
      <c r="N148" s="217"/>
      <c r="O148" s="217"/>
    </row>
    <row r="149" spans="1:15" ht="70.900000000000006" customHeight="1" x14ac:dyDescent="0.25">
      <c r="A149" s="105"/>
      <c r="B149" s="406"/>
      <c r="C149" s="406"/>
      <c r="D149" s="406"/>
      <c r="E149" s="406"/>
      <c r="F149" s="406"/>
      <c r="G149" s="406"/>
      <c r="H149" s="407"/>
      <c r="I149" s="216"/>
      <c r="J149" s="217"/>
      <c r="K149" s="217"/>
      <c r="L149" s="217"/>
      <c r="M149" s="217"/>
      <c r="N149" s="217"/>
      <c r="O149" s="217"/>
    </row>
    <row r="150" spans="1:15" ht="15.75" thickBot="1" x14ac:dyDescent="0.3">
      <c r="A150" s="120"/>
      <c r="B150" s="173"/>
      <c r="C150" s="174"/>
      <c r="D150" s="174"/>
      <c r="E150" s="174"/>
      <c r="F150" s="174"/>
      <c r="G150" s="174"/>
      <c r="H150" s="209"/>
    </row>
    <row r="151" spans="1:15" x14ac:dyDescent="0.25">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65" priority="1">
      <formula>AND($F$11="no",$F$13="no",$F$15="no",$F$17="no")</formula>
    </cfRule>
  </conditionalFormatting>
  <conditionalFormatting sqref="E39:E43 E45:E50 E52:E55 B73:H81 E121:E132 E134:E145">
    <cfRule type="expression" dxfId="64" priority="3">
      <formula>$F$11="no"</formula>
    </cfRule>
  </conditionalFormatting>
  <conditionalFormatting sqref="F39:F43 F45:F50 F52:F55 B83:H90 F121:F132 F134:F145">
    <cfRule type="expression" dxfId="63" priority="5">
      <formula>$F$13="no"</formula>
    </cfRule>
  </conditionalFormatting>
  <conditionalFormatting sqref="G39:G43 G45:G50 G52:G55 B92:H99 G121:G132 G134:G145">
    <cfRule type="expression" dxfId="62" priority="6">
      <formula>$F$15="no"</formula>
    </cfRule>
  </conditionalFormatting>
  <conditionalFormatting sqref="H39:H43 H45:H50 H52:H55 B101:H108 H121:H132 H134:H145">
    <cfRule type="expression" dxfId="6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3" customWidth="1"/>
    <col min="2" max="2" width="25.7109375" style="43" customWidth="1"/>
    <col min="3" max="3" width="22.7109375" style="43" customWidth="1"/>
    <col min="4" max="4" width="41.42578125" style="218" customWidth="1"/>
    <col min="5" max="12" width="65.42578125" style="43" customWidth="1"/>
    <col min="13" max="14" width="50.28515625" style="43" customWidth="1"/>
    <col min="15" max="15" width="51.140625" style="43" customWidth="1"/>
    <col min="16" max="16384" width="9.14062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A4" s="49"/>
      <c r="B4" s="49"/>
      <c r="C4" s="50"/>
      <c r="D4" s="77"/>
    </row>
    <row r="5" spans="1:15" x14ac:dyDescent="0.25">
      <c r="A5" s="49" t="s">
        <v>0</v>
      </c>
      <c r="B5" s="50" t="str">
        <f>'Cover and Instructions'!D4</f>
        <v>Amerigroup Community Care</v>
      </c>
      <c r="C5" s="43" t="s">
        <v>216</v>
      </c>
    </row>
    <row r="6" spans="1:15" x14ac:dyDescent="0.25">
      <c r="A6" s="49" t="s">
        <v>510</v>
      </c>
      <c r="B6" s="50" t="str">
        <f>'Cover and Instructions'!D5</f>
        <v>Title XIX Adults</v>
      </c>
    </row>
    <row r="7" spans="1:15" x14ac:dyDescent="0.25">
      <c r="A7" s="49" t="s">
        <v>204</v>
      </c>
      <c r="B7" s="49" t="s">
        <v>205</v>
      </c>
      <c r="C7" s="50"/>
      <c r="D7" s="77"/>
    </row>
    <row r="8" spans="1:15" ht="15.75" thickBot="1" x14ac:dyDescent="0.3">
      <c r="A8" s="49"/>
      <c r="B8" s="49"/>
      <c r="C8" s="50"/>
      <c r="D8" s="219"/>
    </row>
    <row r="9" spans="1:15" ht="34.15" customHeight="1" thickBot="1" x14ac:dyDescent="0.3">
      <c r="A9" s="482" t="s">
        <v>280</v>
      </c>
      <c r="B9" s="483"/>
      <c r="C9" s="490" t="s">
        <v>228</v>
      </c>
      <c r="D9" s="498" t="s">
        <v>407</v>
      </c>
      <c r="E9" s="496" t="s">
        <v>343</v>
      </c>
      <c r="F9" s="497"/>
      <c r="G9" s="496" t="s">
        <v>344</v>
      </c>
      <c r="H9" s="497"/>
      <c r="I9" s="496" t="s">
        <v>345</v>
      </c>
      <c r="J9" s="497"/>
      <c r="K9" s="496" t="s">
        <v>443</v>
      </c>
      <c r="L9" s="497"/>
      <c r="M9" s="493" t="s">
        <v>184</v>
      </c>
      <c r="N9" s="493" t="s">
        <v>500</v>
      </c>
      <c r="O9" s="493" t="s">
        <v>446</v>
      </c>
    </row>
    <row r="10" spans="1:15" x14ac:dyDescent="0.25">
      <c r="A10" s="484"/>
      <c r="B10" s="485"/>
      <c r="C10" s="491"/>
      <c r="D10" s="499"/>
      <c r="E10" s="488" t="s">
        <v>211</v>
      </c>
      <c r="F10" s="489"/>
      <c r="G10" s="488" t="s">
        <v>211</v>
      </c>
      <c r="H10" s="489"/>
      <c r="I10" s="488" t="s">
        <v>211</v>
      </c>
      <c r="J10" s="489"/>
      <c r="K10" s="488" t="s">
        <v>211</v>
      </c>
      <c r="L10" s="489"/>
      <c r="M10" s="494"/>
      <c r="N10" s="494"/>
      <c r="O10" s="494"/>
    </row>
    <row r="11" spans="1:15" ht="46.9" customHeight="1" thickBot="1" x14ac:dyDescent="0.3">
      <c r="A11" s="486"/>
      <c r="B11" s="487"/>
      <c r="C11" s="492"/>
      <c r="D11" s="500"/>
      <c r="E11" s="220" t="s">
        <v>202</v>
      </c>
      <c r="F11" s="221" t="s">
        <v>203</v>
      </c>
      <c r="G11" s="220" t="s">
        <v>202</v>
      </c>
      <c r="H11" s="221" t="s">
        <v>203</v>
      </c>
      <c r="I11" s="220" t="s">
        <v>202</v>
      </c>
      <c r="J11" s="221" t="s">
        <v>203</v>
      </c>
      <c r="K11" s="220" t="s">
        <v>202</v>
      </c>
      <c r="L11" s="221" t="s">
        <v>203</v>
      </c>
      <c r="M11" s="495"/>
      <c r="N11" s="495"/>
      <c r="O11" s="495"/>
    </row>
    <row r="12" spans="1:15" ht="189" customHeight="1" x14ac:dyDescent="0.25">
      <c r="A12" s="476" t="s">
        <v>447</v>
      </c>
      <c r="B12" s="477"/>
      <c r="C12" s="232" t="s">
        <v>225</v>
      </c>
      <c r="D12" s="223" t="s">
        <v>371</v>
      </c>
      <c r="E12" s="303" t="s">
        <v>638</v>
      </c>
      <c r="F12" s="333" t="s">
        <v>568</v>
      </c>
      <c r="G12" s="334" t="s">
        <v>638</v>
      </c>
      <c r="H12" s="335" t="s">
        <v>568</v>
      </c>
      <c r="I12" s="303" t="s">
        <v>569</v>
      </c>
      <c r="J12" s="333" t="s">
        <v>569</v>
      </c>
      <c r="K12" s="334" t="s">
        <v>570</v>
      </c>
      <c r="L12" s="335" t="s">
        <v>571</v>
      </c>
      <c r="M12" s="336" t="s">
        <v>699</v>
      </c>
      <c r="N12" s="337" t="s">
        <v>639</v>
      </c>
      <c r="O12" s="336" t="s">
        <v>569</v>
      </c>
    </row>
    <row r="13" spans="1:15" ht="189" customHeight="1" x14ac:dyDescent="0.25">
      <c r="A13" s="478"/>
      <c r="B13" s="479"/>
      <c r="C13" s="224" t="s">
        <v>217</v>
      </c>
      <c r="D13" s="225" t="s">
        <v>371</v>
      </c>
      <c r="E13" s="304" t="s">
        <v>569</v>
      </c>
      <c r="F13" s="305" t="s">
        <v>569</v>
      </c>
      <c r="G13" s="327" t="s">
        <v>569</v>
      </c>
      <c r="H13" s="328" t="s">
        <v>569</v>
      </c>
      <c r="I13" s="304" t="s">
        <v>569</v>
      </c>
      <c r="J13" s="305" t="s">
        <v>569</v>
      </c>
      <c r="K13" s="327" t="s">
        <v>572</v>
      </c>
      <c r="L13" s="328" t="s">
        <v>573</v>
      </c>
      <c r="M13" s="331" t="s">
        <v>700</v>
      </c>
      <c r="N13" s="332" t="s">
        <v>639</v>
      </c>
      <c r="O13" s="331" t="s">
        <v>569</v>
      </c>
    </row>
    <row r="14" spans="1:15" ht="189" customHeight="1" x14ac:dyDescent="0.25">
      <c r="A14" s="478"/>
      <c r="B14" s="479"/>
      <c r="C14" s="224" t="s">
        <v>218</v>
      </c>
      <c r="D14" s="225" t="s">
        <v>371</v>
      </c>
      <c r="E14" s="304" t="s">
        <v>569</v>
      </c>
      <c r="F14" s="305" t="s">
        <v>569</v>
      </c>
      <c r="G14" s="327" t="s">
        <v>569</v>
      </c>
      <c r="H14" s="328" t="s">
        <v>569</v>
      </c>
      <c r="I14" s="304" t="s">
        <v>569</v>
      </c>
      <c r="J14" s="305" t="s">
        <v>569</v>
      </c>
      <c r="K14" s="327" t="s">
        <v>574</v>
      </c>
      <c r="L14" s="328" t="s">
        <v>573</v>
      </c>
      <c r="M14" s="331" t="s">
        <v>648</v>
      </c>
      <c r="N14" s="332" t="s">
        <v>639</v>
      </c>
      <c r="O14" s="331" t="s">
        <v>569</v>
      </c>
    </row>
    <row r="15" spans="1:15" ht="189" customHeight="1" x14ac:dyDescent="0.25">
      <c r="A15" s="478"/>
      <c r="B15" s="479"/>
      <c r="C15" s="224" t="s">
        <v>219</v>
      </c>
      <c r="D15" s="225" t="s">
        <v>372</v>
      </c>
      <c r="E15" s="304"/>
      <c r="F15" s="305"/>
      <c r="G15" s="327"/>
      <c r="H15" s="328"/>
      <c r="I15" s="304"/>
      <c r="J15" s="305"/>
      <c r="K15" s="327"/>
      <c r="L15" s="328"/>
      <c r="M15" s="331"/>
      <c r="N15" s="332"/>
      <c r="O15" s="331"/>
    </row>
    <row r="16" spans="1:15" ht="189" customHeight="1" x14ac:dyDescent="0.25">
      <c r="A16" s="478"/>
      <c r="B16" s="479"/>
      <c r="C16" s="224" t="s">
        <v>220</v>
      </c>
      <c r="D16" s="225" t="s">
        <v>371</v>
      </c>
      <c r="E16" s="304" t="s">
        <v>575</v>
      </c>
      <c r="F16" s="305" t="s">
        <v>575</v>
      </c>
      <c r="G16" s="327" t="s">
        <v>575</v>
      </c>
      <c r="H16" s="328" t="s">
        <v>575</v>
      </c>
      <c r="I16" s="304" t="s">
        <v>569</v>
      </c>
      <c r="J16" s="305" t="s">
        <v>569</v>
      </c>
      <c r="K16" s="327" t="s">
        <v>569</v>
      </c>
      <c r="L16" s="328" t="s">
        <v>569</v>
      </c>
      <c r="M16" s="331" t="s">
        <v>640</v>
      </c>
      <c r="N16" s="332" t="s">
        <v>639</v>
      </c>
      <c r="O16" s="331" t="s">
        <v>569</v>
      </c>
    </row>
    <row r="17" spans="1:15" ht="189" customHeight="1" x14ac:dyDescent="0.25">
      <c r="A17" s="478"/>
      <c r="B17" s="479"/>
      <c r="C17" s="224" t="s">
        <v>221</v>
      </c>
      <c r="D17" s="225" t="s">
        <v>371</v>
      </c>
      <c r="E17" s="304" t="s">
        <v>575</v>
      </c>
      <c r="F17" s="305" t="s">
        <v>575</v>
      </c>
      <c r="G17" s="327" t="s">
        <v>575</v>
      </c>
      <c r="H17" s="328" t="s">
        <v>575</v>
      </c>
      <c r="I17" s="304" t="s">
        <v>569</v>
      </c>
      <c r="J17" s="305" t="s">
        <v>569</v>
      </c>
      <c r="K17" s="327" t="s">
        <v>576</v>
      </c>
      <c r="L17" s="328" t="s">
        <v>573</v>
      </c>
      <c r="M17" s="331" t="s">
        <v>641</v>
      </c>
      <c r="N17" s="332" t="s">
        <v>639</v>
      </c>
      <c r="O17" s="331" t="s">
        <v>569</v>
      </c>
    </row>
    <row r="18" spans="1:15" ht="189" customHeight="1" x14ac:dyDescent="0.25">
      <c r="A18" s="478"/>
      <c r="B18" s="479"/>
      <c r="C18" s="224" t="s">
        <v>222</v>
      </c>
      <c r="D18" s="225" t="s">
        <v>371</v>
      </c>
      <c r="E18" s="304" t="s">
        <v>569</v>
      </c>
      <c r="F18" s="305" t="s">
        <v>569</v>
      </c>
      <c r="G18" s="327" t="s">
        <v>569</v>
      </c>
      <c r="H18" s="328" t="s">
        <v>569</v>
      </c>
      <c r="I18" s="304" t="s">
        <v>569</v>
      </c>
      <c r="J18" s="305" t="s">
        <v>569</v>
      </c>
      <c r="K18" s="327" t="s">
        <v>577</v>
      </c>
      <c r="L18" s="328" t="s">
        <v>573</v>
      </c>
      <c r="M18" s="331" t="s">
        <v>642</v>
      </c>
      <c r="N18" s="332" t="s">
        <v>639</v>
      </c>
      <c r="O18" s="331" t="s">
        <v>569</v>
      </c>
    </row>
    <row r="19" spans="1:15" ht="189" customHeight="1" x14ac:dyDescent="0.25">
      <c r="A19" s="478"/>
      <c r="B19" s="479"/>
      <c r="C19" s="224" t="s">
        <v>223</v>
      </c>
      <c r="D19" s="225" t="s">
        <v>371</v>
      </c>
      <c r="E19" s="304" t="s">
        <v>569</v>
      </c>
      <c r="F19" s="305" t="s">
        <v>569</v>
      </c>
      <c r="G19" s="327" t="s">
        <v>569</v>
      </c>
      <c r="H19" s="328" t="s">
        <v>569</v>
      </c>
      <c r="I19" s="304" t="s">
        <v>569</v>
      </c>
      <c r="J19" s="305" t="s">
        <v>569</v>
      </c>
      <c r="K19" s="327" t="s">
        <v>578</v>
      </c>
      <c r="L19" s="328" t="s">
        <v>573</v>
      </c>
      <c r="M19" s="331" t="s">
        <v>701</v>
      </c>
      <c r="N19" s="332" t="s">
        <v>639</v>
      </c>
      <c r="O19" s="331" t="s">
        <v>569</v>
      </c>
    </row>
    <row r="20" spans="1:15" ht="189" customHeight="1" thickBot="1" x14ac:dyDescent="0.3">
      <c r="A20" s="480"/>
      <c r="B20" s="481"/>
      <c r="C20" s="226" t="s">
        <v>224</v>
      </c>
      <c r="D20" s="231" t="s">
        <v>371</v>
      </c>
      <c r="E20" s="306" t="s">
        <v>579</v>
      </c>
      <c r="F20" s="307" t="s">
        <v>579</v>
      </c>
      <c r="G20" s="329" t="s">
        <v>579</v>
      </c>
      <c r="H20" s="330" t="s">
        <v>579</v>
      </c>
      <c r="I20" s="306" t="s">
        <v>569</v>
      </c>
      <c r="J20" s="307" t="s">
        <v>569</v>
      </c>
      <c r="K20" s="329" t="s">
        <v>580</v>
      </c>
      <c r="L20" s="330" t="s">
        <v>581</v>
      </c>
      <c r="M20" s="338" t="s">
        <v>702</v>
      </c>
      <c r="N20" s="339" t="s">
        <v>639</v>
      </c>
      <c r="O20" s="338" t="s">
        <v>569</v>
      </c>
    </row>
  </sheetData>
  <sheetProtection algorithmName="SHA-512" hashValue="wR1TsRhU4VzFpZ6gfvay4qWJs0XckN7ch07luITmx6sOk1speI21QiwhmyMrl2FLbf4RnZv00eP+54eVYEIAYA==" saltValue="IqD4RM0TkNds9ess6SbS1Q=="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2">
    <cfRule type="expression" dxfId="60" priority="2">
      <formula>$D$12="no"</formula>
    </cfRule>
  </conditionalFormatting>
  <conditionalFormatting sqref="E13:O13">
    <cfRule type="expression" dxfId="59" priority="9">
      <formula>$D$13="no"</formula>
    </cfRule>
  </conditionalFormatting>
  <conditionalFormatting sqref="E14:O14">
    <cfRule type="expression" dxfId="58" priority="8">
      <formula>$D$14="no"</formula>
    </cfRule>
  </conditionalFormatting>
  <conditionalFormatting sqref="E15:O15">
    <cfRule type="expression" dxfId="57" priority="7">
      <formula>$D$15="no"</formula>
    </cfRule>
  </conditionalFormatting>
  <conditionalFormatting sqref="E16:O16">
    <cfRule type="expression" dxfId="56" priority="1">
      <formula>$D$16="no"</formula>
    </cfRule>
  </conditionalFormatting>
  <conditionalFormatting sqref="E17:O17">
    <cfRule type="expression" dxfId="55" priority="6">
      <formula>$D$17="no"</formula>
    </cfRule>
  </conditionalFormatting>
  <conditionalFormatting sqref="E18:O18">
    <cfRule type="expression" dxfId="54" priority="5">
      <formula>$D$18="no"</formula>
    </cfRule>
  </conditionalFormatting>
  <conditionalFormatting sqref="E19:O19">
    <cfRule type="expression" dxfId="53" priority="4">
      <formula>$D$19="no"</formula>
    </cfRule>
  </conditionalFormatting>
  <conditionalFormatting sqref="E20:O20">
    <cfRule type="expression" dxfId="52"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3" customWidth="1"/>
    <col min="2" max="2" width="25.7109375" style="43" customWidth="1"/>
    <col min="3" max="3" width="22.7109375" style="43" customWidth="1"/>
    <col min="4" max="4" width="24.7109375" style="218" customWidth="1"/>
    <col min="5" max="12" width="74.14062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Adults</v>
      </c>
      <c r="C6" s="50"/>
    </row>
    <row r="7" spans="1:15" x14ac:dyDescent="0.25">
      <c r="A7" s="49" t="s">
        <v>210</v>
      </c>
      <c r="B7" s="49" t="s">
        <v>209</v>
      </c>
      <c r="D7" s="77"/>
    </row>
    <row r="8" spans="1:15" ht="15.75" thickBot="1" x14ac:dyDescent="0.3">
      <c r="D8" s="77"/>
    </row>
    <row r="9" spans="1:15" ht="44.25" customHeight="1" thickBot="1" x14ac:dyDescent="0.3">
      <c r="A9" s="482" t="s">
        <v>280</v>
      </c>
      <c r="B9" s="483"/>
      <c r="C9" s="490" t="s">
        <v>251</v>
      </c>
      <c r="D9" s="498" t="s">
        <v>407</v>
      </c>
      <c r="E9" s="502" t="s">
        <v>343</v>
      </c>
      <c r="F9" s="502"/>
      <c r="G9" s="496" t="s">
        <v>344</v>
      </c>
      <c r="H9" s="497"/>
      <c r="I9" s="496" t="s">
        <v>345</v>
      </c>
      <c r="J9" s="497"/>
      <c r="K9" s="496" t="s">
        <v>443</v>
      </c>
      <c r="L9" s="497"/>
      <c r="M9" s="493" t="s">
        <v>184</v>
      </c>
      <c r="N9" s="493" t="s">
        <v>500</v>
      </c>
      <c r="O9" s="493" t="s">
        <v>446</v>
      </c>
    </row>
    <row r="10" spans="1:15" ht="28.5" customHeight="1" x14ac:dyDescent="0.25">
      <c r="A10" s="484"/>
      <c r="B10" s="485"/>
      <c r="C10" s="491"/>
      <c r="D10" s="499"/>
      <c r="E10" s="501" t="s">
        <v>211</v>
      </c>
      <c r="F10" s="501"/>
      <c r="G10" s="488" t="s">
        <v>211</v>
      </c>
      <c r="H10" s="489"/>
      <c r="I10" s="488" t="s">
        <v>211</v>
      </c>
      <c r="J10" s="489"/>
      <c r="K10" s="488" t="s">
        <v>211</v>
      </c>
      <c r="L10" s="489"/>
      <c r="M10" s="494"/>
      <c r="N10" s="494"/>
      <c r="O10" s="494"/>
    </row>
    <row r="11" spans="1:15" ht="28.5" customHeight="1" thickBot="1" x14ac:dyDescent="0.3">
      <c r="A11" s="486"/>
      <c r="B11" s="487"/>
      <c r="C11" s="492"/>
      <c r="D11" s="500"/>
      <c r="E11" s="227" t="s">
        <v>202</v>
      </c>
      <c r="F11" s="228" t="s">
        <v>203</v>
      </c>
      <c r="G11" s="227" t="s">
        <v>202</v>
      </c>
      <c r="H11" s="229" t="s">
        <v>203</v>
      </c>
      <c r="I11" s="227" t="s">
        <v>202</v>
      </c>
      <c r="J11" s="229" t="s">
        <v>203</v>
      </c>
      <c r="K11" s="227" t="s">
        <v>202</v>
      </c>
      <c r="L11" s="229" t="s">
        <v>203</v>
      </c>
      <c r="M11" s="495"/>
      <c r="N11" s="495"/>
      <c r="O11" s="495"/>
    </row>
    <row r="12" spans="1:15" ht="223.5" customHeight="1" x14ac:dyDescent="0.25">
      <c r="A12" s="476" t="s">
        <v>451</v>
      </c>
      <c r="B12" s="477"/>
      <c r="C12" s="224" t="s">
        <v>227</v>
      </c>
      <c r="D12" s="223" t="s">
        <v>371</v>
      </c>
      <c r="E12" s="344" t="s">
        <v>582</v>
      </c>
      <c r="F12" s="345" t="s">
        <v>583</v>
      </c>
      <c r="G12" s="346" t="s">
        <v>569</v>
      </c>
      <c r="H12" s="347" t="s">
        <v>569</v>
      </c>
      <c r="I12" s="344" t="s">
        <v>582</v>
      </c>
      <c r="J12" s="345" t="s">
        <v>583</v>
      </c>
      <c r="K12" s="346" t="s">
        <v>584</v>
      </c>
      <c r="L12" s="347" t="s">
        <v>573</v>
      </c>
      <c r="M12" s="336" t="s">
        <v>698</v>
      </c>
      <c r="N12" s="337" t="s">
        <v>639</v>
      </c>
      <c r="O12" s="336" t="s">
        <v>569</v>
      </c>
    </row>
    <row r="13" spans="1:15" ht="223.5" customHeight="1" x14ac:dyDescent="0.25">
      <c r="A13" s="478"/>
      <c r="B13" s="479"/>
      <c r="C13" s="224" t="s">
        <v>229</v>
      </c>
      <c r="D13" s="230" t="s">
        <v>372</v>
      </c>
      <c r="E13" s="304"/>
      <c r="F13" s="305"/>
      <c r="G13" s="327"/>
      <c r="H13" s="328"/>
      <c r="I13" s="304"/>
      <c r="J13" s="305"/>
      <c r="K13" s="327"/>
      <c r="L13" s="328"/>
      <c r="M13" s="331"/>
      <c r="N13" s="332"/>
      <c r="O13" s="331"/>
    </row>
    <row r="14" spans="1:15" ht="223.5" customHeight="1" x14ac:dyDescent="0.25">
      <c r="A14" s="478"/>
      <c r="B14" s="479"/>
      <c r="C14" s="224" t="s">
        <v>230</v>
      </c>
      <c r="D14" s="230" t="s">
        <v>372</v>
      </c>
      <c r="E14" s="304"/>
      <c r="F14" s="305"/>
      <c r="G14" s="327"/>
      <c r="H14" s="328"/>
      <c r="I14" s="304"/>
      <c r="J14" s="305"/>
      <c r="K14" s="327"/>
      <c r="L14" s="328"/>
      <c r="M14" s="331"/>
      <c r="N14" s="332"/>
      <c r="O14" s="331"/>
    </row>
    <row r="15" spans="1:15" ht="223.5" customHeight="1" x14ac:dyDescent="0.25">
      <c r="A15" s="478"/>
      <c r="B15" s="479"/>
      <c r="C15" s="224" t="s">
        <v>231</v>
      </c>
      <c r="D15" s="230" t="s">
        <v>372</v>
      </c>
      <c r="E15" s="304"/>
      <c r="F15" s="305"/>
      <c r="G15" s="327"/>
      <c r="H15" s="328"/>
      <c r="I15" s="304"/>
      <c r="J15" s="305"/>
      <c r="K15" s="327"/>
      <c r="L15" s="328"/>
      <c r="M15" s="331"/>
      <c r="N15" s="332"/>
      <c r="O15" s="331"/>
    </row>
    <row r="16" spans="1:15" ht="223.5" customHeight="1" x14ac:dyDescent="0.25">
      <c r="A16" s="478"/>
      <c r="B16" s="479"/>
      <c r="C16" s="224" t="s">
        <v>232</v>
      </c>
      <c r="D16" s="230" t="s">
        <v>371</v>
      </c>
      <c r="E16" s="304" t="s">
        <v>585</v>
      </c>
      <c r="F16" s="305" t="s">
        <v>585</v>
      </c>
      <c r="G16" s="327" t="s">
        <v>569</v>
      </c>
      <c r="H16" s="328" t="s">
        <v>569</v>
      </c>
      <c r="I16" s="304" t="s">
        <v>585</v>
      </c>
      <c r="J16" s="305" t="s">
        <v>585</v>
      </c>
      <c r="K16" s="327" t="s">
        <v>569</v>
      </c>
      <c r="L16" s="328" t="s">
        <v>569</v>
      </c>
      <c r="M16" s="331" t="s">
        <v>586</v>
      </c>
      <c r="N16" s="332" t="s">
        <v>639</v>
      </c>
      <c r="O16" s="331" t="s">
        <v>569</v>
      </c>
    </row>
    <row r="17" spans="1:15" ht="223.5" customHeight="1" x14ac:dyDescent="0.25">
      <c r="A17" s="478"/>
      <c r="B17" s="479"/>
      <c r="C17" s="224" t="s">
        <v>233</v>
      </c>
      <c r="D17" s="230" t="s">
        <v>371</v>
      </c>
      <c r="E17" s="304" t="s">
        <v>585</v>
      </c>
      <c r="F17" s="305" t="s">
        <v>585</v>
      </c>
      <c r="G17" s="327" t="s">
        <v>569</v>
      </c>
      <c r="H17" s="328" t="s">
        <v>569</v>
      </c>
      <c r="I17" s="304" t="s">
        <v>585</v>
      </c>
      <c r="J17" s="305" t="s">
        <v>585</v>
      </c>
      <c r="K17" s="327" t="s">
        <v>569</v>
      </c>
      <c r="L17" s="328" t="s">
        <v>569</v>
      </c>
      <c r="M17" s="331" t="s">
        <v>586</v>
      </c>
      <c r="N17" s="332" t="s">
        <v>639</v>
      </c>
      <c r="O17" s="331" t="s">
        <v>569</v>
      </c>
    </row>
    <row r="18" spans="1:15" ht="223.5" customHeight="1" x14ac:dyDescent="0.25">
      <c r="A18" s="478"/>
      <c r="B18" s="479"/>
      <c r="C18" s="224" t="s">
        <v>234</v>
      </c>
      <c r="D18" s="230" t="s">
        <v>371</v>
      </c>
      <c r="E18" s="304" t="s">
        <v>569</v>
      </c>
      <c r="F18" s="305" t="s">
        <v>569</v>
      </c>
      <c r="G18" s="327" t="s">
        <v>569</v>
      </c>
      <c r="H18" s="328" t="s">
        <v>569</v>
      </c>
      <c r="I18" s="304" t="s">
        <v>569</v>
      </c>
      <c r="J18" s="305" t="s">
        <v>569</v>
      </c>
      <c r="K18" s="327" t="s">
        <v>587</v>
      </c>
      <c r="L18" s="328" t="s">
        <v>573</v>
      </c>
      <c r="M18" s="331" t="s">
        <v>643</v>
      </c>
      <c r="N18" s="332" t="s">
        <v>639</v>
      </c>
      <c r="O18" s="331" t="s">
        <v>569</v>
      </c>
    </row>
    <row r="19" spans="1:15" ht="223.5" customHeight="1" x14ac:dyDescent="0.25">
      <c r="A19" s="478"/>
      <c r="B19" s="479"/>
      <c r="C19" s="224" t="s">
        <v>235</v>
      </c>
      <c r="D19" s="230" t="s">
        <v>372</v>
      </c>
      <c r="E19" s="304"/>
      <c r="F19" s="305"/>
      <c r="G19" s="327"/>
      <c r="H19" s="328"/>
      <c r="I19" s="304"/>
      <c r="J19" s="305"/>
      <c r="K19" s="327"/>
      <c r="L19" s="328"/>
      <c r="M19" s="331"/>
      <c r="N19" s="332"/>
      <c r="O19" s="331"/>
    </row>
    <row r="20" spans="1:15" ht="223.5" customHeight="1" thickBot="1" x14ac:dyDescent="0.3">
      <c r="A20" s="480"/>
      <c r="B20" s="481"/>
      <c r="C20" s="226" t="s">
        <v>236</v>
      </c>
      <c r="D20" s="231" t="s">
        <v>371</v>
      </c>
      <c r="E20" s="306" t="s">
        <v>569</v>
      </c>
      <c r="F20" s="307" t="s">
        <v>569</v>
      </c>
      <c r="G20" s="329" t="s">
        <v>569</v>
      </c>
      <c r="H20" s="330" t="s">
        <v>569</v>
      </c>
      <c r="I20" s="306" t="s">
        <v>569</v>
      </c>
      <c r="J20" s="307" t="s">
        <v>569</v>
      </c>
      <c r="K20" s="329" t="s">
        <v>587</v>
      </c>
      <c r="L20" s="330" t="s">
        <v>573</v>
      </c>
      <c r="M20" s="338" t="s">
        <v>643</v>
      </c>
      <c r="N20" s="339" t="s">
        <v>639</v>
      </c>
      <c r="O20" s="338" t="s">
        <v>569</v>
      </c>
    </row>
  </sheetData>
  <sheetProtection algorithmName="SHA-512" hashValue="T8eeZ1oEF46U2rzz0yE8J/0/7hkB2p78giR0RNG3K3AV3wdYlPaB/YOVakYrzaxKmbKO3u7YF3u3z+rzaGNK/Q==" saltValue="Kdy5XTjDphSHDA/DS85k9w=="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2:O12">
    <cfRule type="expression" dxfId="51" priority="2">
      <formula>$D$12="no"</formula>
    </cfRule>
  </conditionalFormatting>
  <conditionalFormatting sqref="E13:O13">
    <cfRule type="expression" dxfId="50" priority="9">
      <formula>$D$13="no"</formula>
    </cfRule>
  </conditionalFormatting>
  <conditionalFormatting sqref="E14:O14">
    <cfRule type="expression" dxfId="49" priority="8">
      <formula>$D$14="no"</formula>
    </cfRule>
  </conditionalFormatting>
  <conditionalFormatting sqref="E15:O15">
    <cfRule type="expression" dxfId="48" priority="7">
      <formula>$D$15="no"</formula>
    </cfRule>
  </conditionalFormatting>
  <conditionalFormatting sqref="E16:O16">
    <cfRule type="expression" dxfId="47" priority="1">
      <formula>$D$16="no"</formula>
    </cfRule>
  </conditionalFormatting>
  <conditionalFormatting sqref="E17:O17">
    <cfRule type="expression" dxfId="46" priority="6">
      <formula>$D$17="no"</formula>
    </cfRule>
  </conditionalFormatting>
  <conditionalFormatting sqref="E18:O18">
    <cfRule type="expression" dxfId="45" priority="5">
      <formula>$D$18="no"</formula>
    </cfRule>
  </conditionalFormatting>
  <conditionalFormatting sqref="E19:O19">
    <cfRule type="expression" dxfId="44" priority="4">
      <formula>$D$19="no"</formula>
    </cfRule>
  </conditionalFormatting>
  <conditionalFormatting sqref="E20:O20">
    <cfRule type="expression" dxfId="43" priority="3">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3" customWidth="1"/>
    <col min="2" max="2" width="25.7109375" style="43" customWidth="1"/>
    <col min="3" max="3" width="22.7109375" style="43" customWidth="1"/>
    <col min="4" max="4" width="23.5703125" style="218" customWidth="1"/>
    <col min="5" max="12" width="66.140625" style="43" customWidth="1"/>
    <col min="13" max="14" width="51.140625" style="43" customWidth="1"/>
    <col min="15" max="15" width="56"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18.75" customHeight="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Adults</v>
      </c>
      <c r="C6" s="50"/>
    </row>
    <row r="7" spans="1:15" x14ac:dyDescent="0.25">
      <c r="A7" s="49" t="s">
        <v>237</v>
      </c>
      <c r="B7" s="49" t="s">
        <v>238</v>
      </c>
      <c r="D7" s="77"/>
    </row>
    <row r="8" spans="1:15" ht="15.75" thickBot="1" x14ac:dyDescent="0.3">
      <c r="D8" s="77"/>
    </row>
    <row r="9" spans="1:15" ht="42" customHeight="1" thickBot="1" x14ac:dyDescent="0.3">
      <c r="A9" s="482" t="s">
        <v>280</v>
      </c>
      <c r="B9" s="483"/>
      <c r="C9" s="490" t="s">
        <v>239</v>
      </c>
      <c r="D9" s="498" t="s">
        <v>407</v>
      </c>
      <c r="E9" s="496" t="s">
        <v>343</v>
      </c>
      <c r="F9" s="497"/>
      <c r="G9" s="496" t="s">
        <v>344</v>
      </c>
      <c r="H9" s="497"/>
      <c r="I9" s="496" t="s">
        <v>345</v>
      </c>
      <c r="J9" s="497"/>
      <c r="K9" s="496" t="s">
        <v>443</v>
      </c>
      <c r="L9" s="497"/>
      <c r="M9" s="493" t="s">
        <v>184</v>
      </c>
      <c r="N9" s="493" t="s">
        <v>500</v>
      </c>
      <c r="O9" s="493" t="s">
        <v>474</v>
      </c>
    </row>
    <row r="10" spans="1:15" ht="26.25" customHeight="1" x14ac:dyDescent="0.25">
      <c r="A10" s="484"/>
      <c r="B10" s="485"/>
      <c r="C10" s="491"/>
      <c r="D10" s="499"/>
      <c r="E10" s="488" t="s">
        <v>211</v>
      </c>
      <c r="F10" s="489"/>
      <c r="G10" s="488" t="s">
        <v>211</v>
      </c>
      <c r="H10" s="489"/>
      <c r="I10" s="488" t="s">
        <v>211</v>
      </c>
      <c r="J10" s="489"/>
      <c r="K10" s="488" t="s">
        <v>211</v>
      </c>
      <c r="L10" s="489"/>
      <c r="M10" s="494"/>
      <c r="N10" s="494"/>
      <c r="O10" s="494"/>
    </row>
    <row r="11" spans="1:15" ht="51" customHeight="1" thickBot="1" x14ac:dyDescent="0.3">
      <c r="A11" s="486"/>
      <c r="B11" s="487"/>
      <c r="C11" s="492"/>
      <c r="D11" s="500"/>
      <c r="E11" s="220" t="s">
        <v>202</v>
      </c>
      <c r="F11" s="221" t="s">
        <v>203</v>
      </c>
      <c r="G11" s="220" t="s">
        <v>202</v>
      </c>
      <c r="H11" s="221" t="s">
        <v>203</v>
      </c>
      <c r="I11" s="220" t="s">
        <v>202</v>
      </c>
      <c r="J11" s="221" t="s">
        <v>203</v>
      </c>
      <c r="K11" s="220" t="s">
        <v>202</v>
      </c>
      <c r="L11" s="221" t="s">
        <v>203</v>
      </c>
      <c r="M11" s="495"/>
      <c r="N11" s="495"/>
      <c r="O11" s="495"/>
    </row>
    <row r="12" spans="1:15" ht="213" customHeight="1" x14ac:dyDescent="0.25">
      <c r="A12" s="476" t="s">
        <v>448</v>
      </c>
      <c r="B12" s="477"/>
      <c r="C12" s="232" t="s">
        <v>260</v>
      </c>
      <c r="D12" s="233" t="s">
        <v>371</v>
      </c>
      <c r="E12" s="303" t="s">
        <v>695</v>
      </c>
      <c r="F12" s="333" t="s">
        <v>588</v>
      </c>
      <c r="G12" s="334" t="s">
        <v>696</v>
      </c>
      <c r="H12" s="335" t="s">
        <v>588</v>
      </c>
      <c r="I12" s="303" t="s">
        <v>589</v>
      </c>
      <c r="J12" s="333" t="s">
        <v>589</v>
      </c>
      <c r="K12" s="334" t="s">
        <v>590</v>
      </c>
      <c r="L12" s="335" t="s">
        <v>573</v>
      </c>
      <c r="M12" s="333" t="s">
        <v>697</v>
      </c>
      <c r="N12" s="375" t="s">
        <v>639</v>
      </c>
      <c r="O12" s="348" t="s">
        <v>569</v>
      </c>
    </row>
    <row r="13" spans="1:15" ht="213" customHeight="1" x14ac:dyDescent="0.25">
      <c r="A13" s="478"/>
      <c r="B13" s="479"/>
      <c r="C13" s="224" t="s">
        <v>240</v>
      </c>
      <c r="D13" s="234" t="s">
        <v>372</v>
      </c>
      <c r="E13" s="304"/>
      <c r="F13" s="305"/>
      <c r="G13" s="327"/>
      <c r="H13" s="328"/>
      <c r="I13" s="304"/>
      <c r="J13" s="305"/>
      <c r="K13" s="327"/>
      <c r="L13" s="328"/>
      <c r="M13" s="312"/>
      <c r="N13" s="332"/>
      <c r="O13" s="331"/>
    </row>
    <row r="14" spans="1:15" ht="213" customHeight="1" x14ac:dyDescent="0.25">
      <c r="A14" s="478"/>
      <c r="B14" s="479"/>
      <c r="C14" s="224" t="s">
        <v>241</v>
      </c>
      <c r="D14" s="234" t="s">
        <v>372</v>
      </c>
      <c r="E14" s="304"/>
      <c r="F14" s="305"/>
      <c r="G14" s="327"/>
      <c r="H14" s="328"/>
      <c r="I14" s="304"/>
      <c r="J14" s="305"/>
      <c r="K14" s="327"/>
      <c r="L14" s="328"/>
      <c r="M14" s="312"/>
      <c r="N14" s="332"/>
      <c r="O14" s="331"/>
    </row>
    <row r="15" spans="1:15" ht="213" customHeight="1" x14ac:dyDescent="0.25">
      <c r="A15" s="478"/>
      <c r="B15" s="479"/>
      <c r="C15" s="224" t="s">
        <v>242</v>
      </c>
      <c r="D15" s="234" t="s">
        <v>372</v>
      </c>
      <c r="E15" s="304"/>
      <c r="F15" s="305"/>
      <c r="G15" s="327"/>
      <c r="H15" s="328"/>
      <c r="I15" s="304"/>
      <c r="J15" s="305"/>
      <c r="K15" s="327"/>
      <c r="L15" s="328"/>
      <c r="M15" s="312"/>
      <c r="N15" s="332"/>
      <c r="O15" s="331"/>
    </row>
    <row r="16" spans="1:15" ht="213" customHeight="1" x14ac:dyDescent="0.25">
      <c r="A16" s="478"/>
      <c r="B16" s="479"/>
      <c r="C16" s="224" t="s">
        <v>243</v>
      </c>
      <c r="D16" s="234" t="s">
        <v>371</v>
      </c>
      <c r="E16" s="304" t="s">
        <v>575</v>
      </c>
      <c r="F16" s="305" t="s">
        <v>575</v>
      </c>
      <c r="G16" s="327" t="s">
        <v>575</v>
      </c>
      <c r="H16" s="328" t="s">
        <v>575</v>
      </c>
      <c r="I16" s="304" t="s">
        <v>569</v>
      </c>
      <c r="J16" s="305" t="s">
        <v>569</v>
      </c>
      <c r="K16" s="327" t="s">
        <v>569</v>
      </c>
      <c r="L16" s="328" t="s">
        <v>569</v>
      </c>
      <c r="M16" s="331" t="s">
        <v>591</v>
      </c>
      <c r="N16" s="332" t="s">
        <v>639</v>
      </c>
      <c r="O16" s="331" t="s">
        <v>569</v>
      </c>
    </row>
    <row r="17" spans="1:15" ht="213" customHeight="1" x14ac:dyDescent="0.25">
      <c r="A17" s="478"/>
      <c r="B17" s="479"/>
      <c r="C17" s="224" t="s">
        <v>244</v>
      </c>
      <c r="D17" s="234" t="s">
        <v>371</v>
      </c>
      <c r="E17" s="304" t="s">
        <v>575</v>
      </c>
      <c r="F17" s="305" t="s">
        <v>575</v>
      </c>
      <c r="G17" s="327" t="s">
        <v>575</v>
      </c>
      <c r="H17" s="328" t="s">
        <v>575</v>
      </c>
      <c r="I17" s="304" t="s">
        <v>569</v>
      </c>
      <c r="J17" s="305" t="s">
        <v>569</v>
      </c>
      <c r="K17" s="327" t="s">
        <v>569</v>
      </c>
      <c r="L17" s="328" t="s">
        <v>569</v>
      </c>
      <c r="M17" s="331" t="s">
        <v>591</v>
      </c>
      <c r="N17" s="332" t="s">
        <v>639</v>
      </c>
      <c r="O17" s="331" t="s">
        <v>569</v>
      </c>
    </row>
    <row r="18" spans="1:15" ht="213" customHeight="1" x14ac:dyDescent="0.25">
      <c r="A18" s="478"/>
      <c r="B18" s="479"/>
      <c r="C18" s="224" t="s">
        <v>234</v>
      </c>
      <c r="D18" s="234" t="s">
        <v>372</v>
      </c>
      <c r="E18" s="304"/>
      <c r="F18" s="305"/>
      <c r="G18" s="327"/>
      <c r="H18" s="328"/>
      <c r="I18" s="304"/>
      <c r="J18" s="305"/>
      <c r="K18" s="327"/>
      <c r="L18" s="328"/>
      <c r="M18" s="312"/>
      <c r="N18" s="332"/>
      <c r="O18" s="331"/>
    </row>
    <row r="19" spans="1:15" ht="213" customHeight="1" x14ac:dyDescent="0.25">
      <c r="A19" s="478"/>
      <c r="B19" s="479"/>
      <c r="C19" s="224" t="s">
        <v>245</v>
      </c>
      <c r="D19" s="234" t="s">
        <v>371</v>
      </c>
      <c r="E19" s="304" t="s">
        <v>569</v>
      </c>
      <c r="F19" s="305" t="s">
        <v>569</v>
      </c>
      <c r="G19" s="327" t="s">
        <v>569</v>
      </c>
      <c r="H19" s="328" t="s">
        <v>569</v>
      </c>
      <c r="I19" s="304" t="s">
        <v>569</v>
      </c>
      <c r="J19" s="305" t="s">
        <v>569</v>
      </c>
      <c r="K19" s="327" t="s">
        <v>592</v>
      </c>
      <c r="L19" s="328" t="s">
        <v>573</v>
      </c>
      <c r="M19" s="331" t="s">
        <v>643</v>
      </c>
      <c r="N19" s="332" t="s">
        <v>639</v>
      </c>
      <c r="O19" s="331" t="s">
        <v>569</v>
      </c>
    </row>
    <row r="20" spans="1:15" ht="213" customHeight="1" thickBot="1" x14ac:dyDescent="0.3">
      <c r="A20" s="480"/>
      <c r="B20" s="481"/>
      <c r="C20" s="226" t="s">
        <v>246</v>
      </c>
      <c r="D20" s="235" t="s">
        <v>371</v>
      </c>
      <c r="E20" s="306" t="s">
        <v>569</v>
      </c>
      <c r="F20" s="307" t="s">
        <v>569</v>
      </c>
      <c r="G20" s="329" t="s">
        <v>569</v>
      </c>
      <c r="H20" s="330" t="s">
        <v>569</v>
      </c>
      <c r="I20" s="306" t="s">
        <v>569</v>
      </c>
      <c r="J20" s="307" t="s">
        <v>569</v>
      </c>
      <c r="K20" s="329" t="s">
        <v>592</v>
      </c>
      <c r="L20" s="330" t="s">
        <v>573</v>
      </c>
      <c r="M20" s="338" t="s">
        <v>643</v>
      </c>
      <c r="N20" s="339" t="s">
        <v>639</v>
      </c>
      <c r="O20" s="338" t="s">
        <v>569</v>
      </c>
    </row>
  </sheetData>
  <sheetProtection algorithmName="SHA-512" hashValue="Hyefwl/BU3Hq5IhHcwJnnaPxUNjr0gNFKxrpd78nYIDzJkGpQX8Nymr2C9AbHpDS0eTvlQsJhsgRJlHLKIchXg==" saltValue="AjIkuyeuAB6W1B45mdylN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12:O12">
    <cfRule type="expression" dxfId="42" priority="5">
      <formula>$D$12="no"</formula>
    </cfRule>
  </conditionalFormatting>
  <conditionalFormatting sqref="E13:O13">
    <cfRule type="expression" dxfId="41" priority="9">
      <formula>$D$13="no"</formula>
    </cfRule>
  </conditionalFormatting>
  <conditionalFormatting sqref="E14:O14">
    <cfRule type="expression" dxfId="40" priority="8">
      <formula>$D$14="no"</formula>
    </cfRule>
  </conditionalFormatting>
  <conditionalFormatting sqref="E15:O15">
    <cfRule type="expression" dxfId="39" priority="7">
      <formula>$D$15="no"</formula>
    </cfRule>
  </conditionalFormatting>
  <conditionalFormatting sqref="E16:O16">
    <cfRule type="expression" dxfId="38" priority="3">
      <formula>$D$16="no"</formula>
    </cfRule>
  </conditionalFormatting>
  <conditionalFormatting sqref="E17:O17">
    <cfRule type="expression" dxfId="37" priority="4">
      <formula>$D$17="no"</formula>
    </cfRule>
  </conditionalFormatting>
  <conditionalFormatting sqref="E18:O18">
    <cfRule type="expression" dxfId="36" priority="6">
      <formula>$D$18="no"</formula>
    </cfRule>
  </conditionalFormatting>
  <conditionalFormatting sqref="E19:O19">
    <cfRule type="expression" dxfId="35" priority="2">
      <formula>$D$19="no"</formula>
    </cfRule>
  </conditionalFormatting>
  <conditionalFormatting sqref="E20:O20">
    <cfRule type="expression" dxfId="34" priority="1">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O26"/>
  <sheetViews>
    <sheetView showGridLines="0" zoomScaleNormal="10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3" customWidth="1"/>
    <col min="2" max="2" width="28.140625" style="43" customWidth="1"/>
    <col min="3" max="3" width="27.85546875" style="43" customWidth="1"/>
    <col min="4" max="4" width="26.57031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Adults</v>
      </c>
      <c r="C6" s="50"/>
    </row>
    <row r="7" spans="1:15" x14ac:dyDescent="0.25">
      <c r="A7" s="49" t="s">
        <v>250</v>
      </c>
      <c r="B7" s="49" t="s">
        <v>452</v>
      </c>
      <c r="D7" s="77"/>
    </row>
    <row r="8" spans="1:15" ht="15.75" thickBot="1" x14ac:dyDescent="0.3">
      <c r="D8" s="77"/>
    </row>
    <row r="9" spans="1:15" x14ac:dyDescent="0.25">
      <c r="A9" s="236" t="s">
        <v>375</v>
      </c>
      <c r="B9" s="237"/>
      <c r="C9" s="237"/>
      <c r="D9" s="238"/>
      <c r="E9" s="239"/>
    </row>
    <row r="10" spans="1:15" ht="15.75" thickBot="1" x14ac:dyDescent="0.3">
      <c r="A10" s="240" t="s">
        <v>374</v>
      </c>
      <c r="B10" s="241"/>
      <c r="C10" s="241"/>
      <c r="D10" s="242"/>
      <c r="E10" s="243"/>
    </row>
    <row r="11" spans="1:15" ht="15.75" thickBot="1" x14ac:dyDescent="0.3">
      <c r="A11" s="244" t="s">
        <v>453</v>
      </c>
      <c r="B11" s="241"/>
      <c r="C11" s="241"/>
      <c r="D11" s="245" t="s">
        <v>371</v>
      </c>
      <c r="E11" s="246" t="str">
        <f>IF(D11="no","Do not complete remainder of this worksheet.","")</f>
        <v/>
      </c>
    </row>
    <row r="12" spans="1:15" ht="15.75" thickBot="1" x14ac:dyDescent="0.3">
      <c r="A12" s="247"/>
      <c r="B12" s="248"/>
      <c r="C12" s="248"/>
      <c r="D12" s="249"/>
      <c r="E12" s="250"/>
    </row>
    <row r="13" spans="1:15" ht="15.75" thickBot="1" x14ac:dyDescent="0.3">
      <c r="D13" s="77"/>
    </row>
    <row r="14" spans="1:15" ht="42.75" customHeight="1" thickBot="1" x14ac:dyDescent="0.3">
      <c r="A14" s="482" t="s">
        <v>280</v>
      </c>
      <c r="B14" s="483"/>
      <c r="C14" s="490" t="s">
        <v>247</v>
      </c>
      <c r="D14" s="498" t="s">
        <v>407</v>
      </c>
      <c r="E14" s="496" t="s">
        <v>343</v>
      </c>
      <c r="F14" s="497"/>
      <c r="G14" s="496" t="s">
        <v>344</v>
      </c>
      <c r="H14" s="497"/>
      <c r="I14" s="496" t="s">
        <v>345</v>
      </c>
      <c r="J14" s="497"/>
      <c r="K14" s="496" t="s">
        <v>443</v>
      </c>
      <c r="L14" s="497"/>
      <c r="M14" s="493" t="s">
        <v>184</v>
      </c>
      <c r="N14" s="493" t="s">
        <v>500</v>
      </c>
      <c r="O14" s="493" t="s">
        <v>446</v>
      </c>
    </row>
    <row r="15" spans="1:15" ht="27" customHeight="1" x14ac:dyDescent="0.25">
      <c r="A15" s="484"/>
      <c r="B15" s="485"/>
      <c r="C15" s="491"/>
      <c r="D15" s="499"/>
      <c r="E15" s="488" t="s">
        <v>211</v>
      </c>
      <c r="F15" s="489"/>
      <c r="G15" s="488" t="s">
        <v>211</v>
      </c>
      <c r="H15" s="489"/>
      <c r="I15" s="488" t="s">
        <v>211</v>
      </c>
      <c r="J15" s="489"/>
      <c r="K15" s="488" t="s">
        <v>211</v>
      </c>
      <c r="L15" s="489"/>
      <c r="M15" s="494"/>
      <c r="N15" s="494"/>
      <c r="O15" s="494"/>
    </row>
    <row r="16" spans="1:15" ht="27" customHeight="1" thickBot="1" x14ac:dyDescent="0.3">
      <c r="A16" s="486"/>
      <c r="B16" s="487"/>
      <c r="C16" s="492"/>
      <c r="D16" s="500"/>
      <c r="E16" s="220" t="s">
        <v>202</v>
      </c>
      <c r="F16" s="221" t="s">
        <v>203</v>
      </c>
      <c r="G16" s="220" t="s">
        <v>202</v>
      </c>
      <c r="H16" s="221" t="s">
        <v>203</v>
      </c>
      <c r="I16" s="220" t="s">
        <v>202</v>
      </c>
      <c r="J16" s="221" t="s">
        <v>203</v>
      </c>
      <c r="K16" s="220" t="s">
        <v>202</v>
      </c>
      <c r="L16" s="221" t="s">
        <v>203</v>
      </c>
      <c r="M16" s="495"/>
      <c r="N16" s="495"/>
      <c r="O16" s="495"/>
    </row>
    <row r="17" spans="1:15" ht="85.5" customHeight="1" thickBot="1" x14ac:dyDescent="0.3">
      <c r="A17" s="503" t="s">
        <v>454</v>
      </c>
      <c r="B17" s="504"/>
      <c r="C17" s="232" t="s">
        <v>206</v>
      </c>
      <c r="D17" s="233" t="s">
        <v>372</v>
      </c>
      <c r="E17" s="314"/>
      <c r="F17" s="315"/>
      <c r="G17" s="316"/>
      <c r="H17" s="317"/>
      <c r="I17" s="314"/>
      <c r="J17" s="315"/>
      <c r="K17" s="316"/>
      <c r="L17" s="317"/>
      <c r="M17" s="318"/>
      <c r="N17" s="319"/>
      <c r="O17" s="320"/>
    </row>
    <row r="18" spans="1:15" ht="85.5" customHeight="1" thickBot="1" x14ac:dyDescent="0.3">
      <c r="A18" s="505"/>
      <c r="B18" s="506"/>
      <c r="C18" s="224" t="s">
        <v>207</v>
      </c>
      <c r="D18" s="233" t="s">
        <v>372</v>
      </c>
      <c r="E18" s="308"/>
      <c r="F18" s="309"/>
      <c r="G18" s="310"/>
      <c r="H18" s="311"/>
      <c r="I18" s="308"/>
      <c r="J18" s="309"/>
      <c r="K18" s="310"/>
      <c r="L18" s="311"/>
      <c r="M18" s="312"/>
      <c r="N18" s="313"/>
      <c r="O18" s="312"/>
    </row>
    <row r="19" spans="1:15" ht="85.5" customHeight="1" thickBot="1" x14ac:dyDescent="0.3">
      <c r="A19" s="505"/>
      <c r="B19" s="506"/>
      <c r="C19" s="224" t="s">
        <v>3</v>
      </c>
      <c r="D19" s="233" t="s">
        <v>372</v>
      </c>
      <c r="E19" s="308"/>
      <c r="F19" s="309"/>
      <c r="G19" s="310"/>
      <c r="H19" s="311"/>
      <c r="I19" s="308"/>
      <c r="J19" s="309"/>
      <c r="K19" s="310"/>
      <c r="L19" s="311"/>
      <c r="M19" s="312"/>
      <c r="N19" s="313"/>
      <c r="O19" s="312"/>
    </row>
    <row r="20" spans="1:15" ht="85.5" customHeight="1" thickBot="1" x14ac:dyDescent="0.3">
      <c r="A20" s="505"/>
      <c r="B20" s="506"/>
      <c r="C20" s="224" t="s">
        <v>185</v>
      </c>
      <c r="D20" s="233" t="s">
        <v>372</v>
      </c>
      <c r="E20" s="308"/>
      <c r="F20" s="309"/>
      <c r="G20" s="310"/>
      <c r="H20" s="311"/>
      <c r="I20" s="308"/>
      <c r="J20" s="309"/>
      <c r="K20" s="310"/>
      <c r="L20" s="311"/>
      <c r="M20" s="312"/>
      <c r="N20" s="313"/>
      <c r="O20" s="312"/>
    </row>
    <row r="21" spans="1:15" ht="85.5" customHeight="1" thickBot="1" x14ac:dyDescent="0.3">
      <c r="A21" s="505"/>
      <c r="B21" s="506"/>
      <c r="C21" s="224" t="s">
        <v>186</v>
      </c>
      <c r="D21" s="233" t="s">
        <v>372</v>
      </c>
      <c r="E21" s="308"/>
      <c r="F21" s="309"/>
      <c r="G21" s="310"/>
      <c r="H21" s="311"/>
      <c r="I21" s="308"/>
      <c r="J21" s="309"/>
      <c r="K21" s="310"/>
      <c r="L21" s="311"/>
      <c r="M21" s="312"/>
      <c r="N21" s="313"/>
      <c r="O21" s="312"/>
    </row>
    <row r="22" spans="1:15" ht="85.5" customHeight="1" thickBot="1" x14ac:dyDescent="0.3">
      <c r="A22" s="505"/>
      <c r="B22" s="506"/>
      <c r="C22" s="224" t="s">
        <v>7</v>
      </c>
      <c r="D22" s="233" t="s">
        <v>372</v>
      </c>
      <c r="E22" s="308"/>
      <c r="F22" s="309"/>
      <c r="G22" s="310"/>
      <c r="H22" s="311"/>
      <c r="I22" s="308"/>
      <c r="J22" s="309"/>
      <c r="K22" s="310"/>
      <c r="L22" s="311"/>
      <c r="M22" s="312"/>
      <c r="N22" s="313"/>
      <c r="O22" s="312"/>
    </row>
    <row r="23" spans="1:15" ht="85.5" customHeight="1" thickBot="1" x14ac:dyDescent="0.3">
      <c r="A23" s="505"/>
      <c r="B23" s="506"/>
      <c r="C23" s="224" t="s">
        <v>187</v>
      </c>
      <c r="D23" s="233" t="s">
        <v>372</v>
      </c>
      <c r="E23" s="308"/>
      <c r="F23" s="309"/>
      <c r="G23" s="310"/>
      <c r="H23" s="311"/>
      <c r="I23" s="308"/>
      <c r="J23" s="309"/>
      <c r="K23" s="310"/>
      <c r="L23" s="311"/>
      <c r="M23" s="312"/>
      <c r="N23" s="313"/>
      <c r="O23" s="312"/>
    </row>
    <row r="24" spans="1:15" ht="85.5" customHeight="1" thickBot="1" x14ac:dyDescent="0.3">
      <c r="A24" s="505"/>
      <c r="B24" s="506"/>
      <c r="C24" s="224" t="s">
        <v>9</v>
      </c>
      <c r="D24" s="233" t="s">
        <v>372</v>
      </c>
      <c r="E24" s="308"/>
      <c r="F24" s="309"/>
      <c r="G24" s="310"/>
      <c r="H24" s="311"/>
      <c r="I24" s="308"/>
      <c r="J24" s="309"/>
      <c r="K24" s="310"/>
      <c r="L24" s="311"/>
      <c r="M24" s="312"/>
      <c r="N24" s="313"/>
      <c r="O24" s="312"/>
    </row>
    <row r="25" spans="1:15" ht="85.5" customHeight="1" thickBot="1" x14ac:dyDescent="0.3">
      <c r="A25" s="505"/>
      <c r="B25" s="506"/>
      <c r="C25" s="224" t="s">
        <v>188</v>
      </c>
      <c r="D25" s="233" t="s">
        <v>372</v>
      </c>
      <c r="E25" s="308"/>
      <c r="F25" s="309"/>
      <c r="G25" s="310"/>
      <c r="H25" s="311"/>
      <c r="I25" s="308"/>
      <c r="J25" s="309"/>
      <c r="K25" s="310"/>
      <c r="L25" s="311"/>
      <c r="M25" s="312"/>
      <c r="N25" s="313"/>
      <c r="O25" s="312"/>
    </row>
    <row r="26" spans="1:15" ht="85.5" customHeight="1" thickBot="1" x14ac:dyDescent="0.3">
      <c r="A26" s="507"/>
      <c r="B26" s="508"/>
      <c r="C26" s="226" t="s">
        <v>189</v>
      </c>
      <c r="D26" s="233" t="s">
        <v>372</v>
      </c>
      <c r="E26" s="321"/>
      <c r="F26" s="322"/>
      <c r="G26" s="323"/>
      <c r="H26" s="324"/>
      <c r="I26" s="321"/>
      <c r="J26" s="322"/>
      <c r="K26" s="323"/>
      <c r="L26" s="324"/>
      <c r="M26" s="325"/>
      <c r="N26" s="326"/>
      <c r="O26" s="325"/>
    </row>
  </sheetData>
  <sheetProtection algorithmName="SHA-512" hashValue="RQd7q2QQBw6qiK1BqIj9kplhNyssRB8NlHMJtoan1+6pKrUvXBpbX26+WBTNJwJiaYavagqLjxOzL2zcBcZr0Q==" saltValue="xixIDuNqX2wMqebkS2Ubd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sheetPr>
  <dimension ref="A1:O27"/>
  <sheetViews>
    <sheetView showGridLines="0" zoomScaleNormal="10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3" customWidth="1"/>
    <col min="2" max="2" width="27.140625" style="43" customWidth="1"/>
    <col min="3" max="3" width="32.85546875" style="43" customWidth="1"/>
    <col min="4" max="4" width="24.285156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Adults</v>
      </c>
      <c r="C6" s="50"/>
    </row>
    <row r="7" spans="1:15" x14ac:dyDescent="0.25">
      <c r="A7" s="49" t="s">
        <v>249</v>
      </c>
      <c r="B7" s="49" t="s">
        <v>457</v>
      </c>
      <c r="D7" s="77"/>
    </row>
    <row r="8" spans="1:15" x14ac:dyDescent="0.25">
      <c r="D8" s="77"/>
    </row>
    <row r="9" spans="1:15" ht="15.75" thickBot="1" x14ac:dyDescent="0.3">
      <c r="D9" s="77"/>
    </row>
    <row r="10" spans="1:15" x14ac:dyDescent="0.25">
      <c r="A10" s="236" t="s">
        <v>375</v>
      </c>
      <c r="B10" s="237"/>
      <c r="C10" s="237"/>
      <c r="D10" s="238"/>
      <c r="E10" s="239"/>
    </row>
    <row r="11" spans="1:15" ht="15.75" thickBot="1" x14ac:dyDescent="0.3">
      <c r="A11" s="240" t="s">
        <v>374</v>
      </c>
      <c r="B11" s="241"/>
      <c r="C11" s="241"/>
      <c r="D11" s="242"/>
      <c r="E11" s="243"/>
    </row>
    <row r="12" spans="1:15" ht="15.75" thickBot="1" x14ac:dyDescent="0.3">
      <c r="A12" s="244" t="s">
        <v>455</v>
      </c>
      <c r="B12" s="241"/>
      <c r="C12" s="241"/>
      <c r="D12" s="245" t="s">
        <v>371</v>
      </c>
      <c r="E12" s="246" t="str">
        <f>IF(D12="no","Do not complete remainder of this worksheet.","")</f>
        <v/>
      </c>
    </row>
    <row r="13" spans="1:15" ht="15.75" thickBot="1" x14ac:dyDescent="0.3">
      <c r="A13" s="247"/>
      <c r="B13" s="248"/>
      <c r="C13" s="248"/>
      <c r="D13" s="249"/>
      <c r="E13" s="250"/>
    </row>
    <row r="14" spans="1:15" ht="15.75" thickBot="1" x14ac:dyDescent="0.3">
      <c r="D14" s="77"/>
    </row>
    <row r="15" spans="1:15" ht="42.75" customHeight="1" thickBot="1" x14ac:dyDescent="0.3">
      <c r="A15" s="482" t="s">
        <v>280</v>
      </c>
      <c r="B15" s="483"/>
      <c r="C15" s="490" t="s">
        <v>248</v>
      </c>
      <c r="D15" s="498" t="s">
        <v>407</v>
      </c>
      <c r="E15" s="496" t="s">
        <v>343</v>
      </c>
      <c r="F15" s="497"/>
      <c r="G15" s="496" t="s">
        <v>344</v>
      </c>
      <c r="H15" s="497"/>
      <c r="I15" s="496" t="s">
        <v>345</v>
      </c>
      <c r="J15" s="497"/>
      <c r="K15" s="496" t="s">
        <v>443</v>
      </c>
      <c r="L15" s="497"/>
      <c r="M15" s="493" t="s">
        <v>184</v>
      </c>
      <c r="N15" s="493" t="s">
        <v>500</v>
      </c>
      <c r="O15" s="493" t="s">
        <v>446</v>
      </c>
    </row>
    <row r="16" spans="1:15" ht="28.5" customHeight="1" x14ac:dyDescent="0.25">
      <c r="A16" s="484"/>
      <c r="B16" s="485"/>
      <c r="C16" s="491"/>
      <c r="D16" s="499"/>
      <c r="E16" s="488" t="s">
        <v>211</v>
      </c>
      <c r="F16" s="489"/>
      <c r="G16" s="488" t="s">
        <v>211</v>
      </c>
      <c r="H16" s="489"/>
      <c r="I16" s="488" t="s">
        <v>211</v>
      </c>
      <c r="J16" s="489"/>
      <c r="K16" s="488" t="s">
        <v>211</v>
      </c>
      <c r="L16" s="489"/>
      <c r="M16" s="494"/>
      <c r="N16" s="494"/>
      <c r="O16" s="494"/>
    </row>
    <row r="17" spans="1:15" ht="28.5" customHeight="1" thickBot="1" x14ac:dyDescent="0.3">
      <c r="A17" s="486"/>
      <c r="B17" s="487"/>
      <c r="C17" s="492"/>
      <c r="D17" s="500"/>
      <c r="E17" s="220" t="s">
        <v>202</v>
      </c>
      <c r="F17" s="221" t="s">
        <v>203</v>
      </c>
      <c r="G17" s="220" t="s">
        <v>202</v>
      </c>
      <c r="H17" s="221" t="s">
        <v>203</v>
      </c>
      <c r="I17" s="220" t="s">
        <v>202</v>
      </c>
      <c r="J17" s="221" t="s">
        <v>203</v>
      </c>
      <c r="K17" s="220" t="s">
        <v>202</v>
      </c>
      <c r="L17" s="221" t="s">
        <v>203</v>
      </c>
      <c r="M17" s="495"/>
      <c r="N17" s="495"/>
      <c r="O17" s="495"/>
    </row>
    <row r="18" spans="1:15" ht="67.5" customHeight="1" thickBot="1" x14ac:dyDescent="0.3">
      <c r="A18" s="503" t="s">
        <v>456</v>
      </c>
      <c r="B18" s="504"/>
      <c r="C18" s="232" t="s">
        <v>206</v>
      </c>
      <c r="D18" s="233" t="s">
        <v>372</v>
      </c>
      <c r="E18" s="314"/>
      <c r="F18" s="315"/>
      <c r="G18" s="316"/>
      <c r="H18" s="317"/>
      <c r="I18" s="314"/>
      <c r="J18" s="315"/>
      <c r="K18" s="316"/>
      <c r="L18" s="317"/>
      <c r="M18" s="318"/>
      <c r="N18" s="319"/>
      <c r="O18" s="320"/>
    </row>
    <row r="19" spans="1:15" ht="67.5" customHeight="1" thickBot="1" x14ac:dyDescent="0.3">
      <c r="A19" s="505"/>
      <c r="B19" s="506"/>
      <c r="C19" s="224" t="s">
        <v>207</v>
      </c>
      <c r="D19" s="233" t="s">
        <v>372</v>
      </c>
      <c r="E19" s="308"/>
      <c r="F19" s="309"/>
      <c r="G19" s="310"/>
      <c r="H19" s="311"/>
      <c r="I19" s="308"/>
      <c r="J19" s="309"/>
      <c r="K19" s="310"/>
      <c r="L19" s="311"/>
      <c r="M19" s="312"/>
      <c r="N19" s="313"/>
      <c r="O19" s="312"/>
    </row>
    <row r="20" spans="1:15" ht="67.5" customHeight="1" thickBot="1" x14ac:dyDescent="0.3">
      <c r="A20" s="505"/>
      <c r="B20" s="506"/>
      <c r="C20" s="224" t="s">
        <v>3</v>
      </c>
      <c r="D20" s="233" t="s">
        <v>372</v>
      </c>
      <c r="E20" s="308"/>
      <c r="F20" s="309"/>
      <c r="G20" s="310"/>
      <c r="H20" s="311"/>
      <c r="I20" s="308"/>
      <c r="J20" s="309"/>
      <c r="K20" s="310"/>
      <c r="L20" s="311"/>
      <c r="M20" s="312"/>
      <c r="N20" s="313"/>
      <c r="O20" s="312"/>
    </row>
    <row r="21" spans="1:15" ht="67.5" customHeight="1" thickBot="1" x14ac:dyDescent="0.3">
      <c r="A21" s="505"/>
      <c r="B21" s="506"/>
      <c r="C21" s="224" t="s">
        <v>185</v>
      </c>
      <c r="D21" s="233" t="s">
        <v>372</v>
      </c>
      <c r="E21" s="308"/>
      <c r="F21" s="309"/>
      <c r="G21" s="310"/>
      <c r="H21" s="311"/>
      <c r="I21" s="308"/>
      <c r="J21" s="309"/>
      <c r="K21" s="310"/>
      <c r="L21" s="311"/>
      <c r="M21" s="312"/>
      <c r="N21" s="313"/>
      <c r="O21" s="312"/>
    </row>
    <row r="22" spans="1:15" ht="67.5" customHeight="1" thickBot="1" x14ac:dyDescent="0.3">
      <c r="A22" s="505"/>
      <c r="B22" s="506"/>
      <c r="C22" s="224" t="s">
        <v>186</v>
      </c>
      <c r="D22" s="233" t="s">
        <v>372</v>
      </c>
      <c r="E22" s="308"/>
      <c r="F22" s="309"/>
      <c r="G22" s="310"/>
      <c r="H22" s="311"/>
      <c r="I22" s="308"/>
      <c r="J22" s="309"/>
      <c r="K22" s="310"/>
      <c r="L22" s="311"/>
      <c r="M22" s="312"/>
      <c r="N22" s="313"/>
      <c r="O22" s="312"/>
    </row>
    <row r="23" spans="1:15" ht="67.5" customHeight="1" thickBot="1" x14ac:dyDescent="0.3">
      <c r="A23" s="505"/>
      <c r="B23" s="506"/>
      <c r="C23" s="224" t="s">
        <v>7</v>
      </c>
      <c r="D23" s="233" t="s">
        <v>372</v>
      </c>
      <c r="E23" s="308"/>
      <c r="F23" s="309"/>
      <c r="G23" s="310"/>
      <c r="H23" s="311"/>
      <c r="I23" s="308"/>
      <c r="J23" s="309"/>
      <c r="K23" s="310"/>
      <c r="L23" s="311"/>
      <c r="M23" s="312"/>
      <c r="N23" s="313"/>
      <c r="O23" s="312"/>
    </row>
    <row r="24" spans="1:15" ht="67.5" customHeight="1" thickBot="1" x14ac:dyDescent="0.3">
      <c r="A24" s="505"/>
      <c r="B24" s="506"/>
      <c r="C24" s="224" t="s">
        <v>187</v>
      </c>
      <c r="D24" s="233" t="s">
        <v>372</v>
      </c>
      <c r="E24" s="308"/>
      <c r="F24" s="309"/>
      <c r="G24" s="310"/>
      <c r="H24" s="311"/>
      <c r="I24" s="308"/>
      <c r="J24" s="309"/>
      <c r="K24" s="310"/>
      <c r="L24" s="311"/>
      <c r="M24" s="312"/>
      <c r="N24" s="313"/>
      <c r="O24" s="312"/>
    </row>
    <row r="25" spans="1:15" ht="67.5" customHeight="1" thickBot="1" x14ac:dyDescent="0.3">
      <c r="A25" s="505"/>
      <c r="B25" s="506"/>
      <c r="C25" s="224" t="s">
        <v>9</v>
      </c>
      <c r="D25" s="233" t="s">
        <v>372</v>
      </c>
      <c r="E25" s="308"/>
      <c r="F25" s="309"/>
      <c r="G25" s="310"/>
      <c r="H25" s="311"/>
      <c r="I25" s="308"/>
      <c r="J25" s="309"/>
      <c r="K25" s="310"/>
      <c r="L25" s="311"/>
      <c r="M25" s="312"/>
      <c r="N25" s="313"/>
      <c r="O25" s="312"/>
    </row>
    <row r="26" spans="1:15" ht="67.5" customHeight="1" thickBot="1" x14ac:dyDescent="0.3">
      <c r="A26" s="505"/>
      <c r="B26" s="506"/>
      <c r="C26" s="224" t="s">
        <v>188</v>
      </c>
      <c r="D26" s="233" t="s">
        <v>372</v>
      </c>
      <c r="E26" s="308"/>
      <c r="F26" s="309"/>
      <c r="G26" s="310"/>
      <c r="H26" s="311"/>
      <c r="I26" s="308"/>
      <c r="J26" s="309"/>
      <c r="K26" s="310"/>
      <c r="L26" s="311"/>
      <c r="M26" s="312"/>
      <c r="N26" s="313"/>
      <c r="O26" s="312"/>
    </row>
    <row r="27" spans="1:15" ht="67.5" customHeight="1" thickBot="1" x14ac:dyDescent="0.3">
      <c r="A27" s="507"/>
      <c r="B27" s="508"/>
      <c r="C27" s="226" t="s">
        <v>189</v>
      </c>
      <c r="D27" s="233" t="s">
        <v>372</v>
      </c>
      <c r="E27" s="321"/>
      <c r="F27" s="322"/>
      <c r="G27" s="323"/>
      <c r="H27" s="324"/>
      <c r="I27" s="321"/>
      <c r="J27" s="322"/>
      <c r="K27" s="323"/>
      <c r="L27" s="324"/>
      <c r="M27" s="325"/>
      <c r="N27" s="326"/>
      <c r="O27" s="325"/>
    </row>
  </sheetData>
  <sheetProtection algorithmName="SHA-512" hashValue="EuAhP5tOmSy9DSP2q+KPg4dgWxZThWllWppMiWMDaZKxJA6k+mXZ/7Cz9ovzaWKbpaqeVszPi7Uaoew9DA4BRA==" saltValue="CkTBZzg6dlODQcg1Im4hE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2" priority="2">
      <formula>$D$12="no"</formula>
    </cfRule>
  </conditionalFormatting>
  <conditionalFormatting sqref="E18:O18">
    <cfRule type="expression" dxfId="21" priority="22">
      <formula>$D$18="no"</formula>
    </cfRule>
  </conditionalFormatting>
  <conditionalFormatting sqref="E19:O19">
    <cfRule type="expression" dxfId="20" priority="21">
      <formula>$D$19="no"</formula>
    </cfRule>
  </conditionalFormatting>
  <conditionalFormatting sqref="E20:O20">
    <cfRule type="expression" dxfId="19" priority="20">
      <formula>$D$20="no"</formula>
    </cfRule>
  </conditionalFormatting>
  <conditionalFormatting sqref="E21:O21">
    <cfRule type="expression" dxfId="18" priority="19">
      <formula>$D$21="no"</formula>
    </cfRule>
  </conditionalFormatting>
  <conditionalFormatting sqref="E22:O22">
    <cfRule type="expression" dxfId="17" priority="18">
      <formula>$D$22="no"</formula>
    </cfRule>
  </conditionalFormatting>
  <conditionalFormatting sqref="E23:O23">
    <cfRule type="expression" dxfId="16" priority="17">
      <formula>$D$23="no"</formula>
    </cfRule>
  </conditionalFormatting>
  <conditionalFormatting sqref="E24:O24">
    <cfRule type="expression" dxfId="15" priority="16">
      <formula>$D$24="no"</formula>
    </cfRule>
  </conditionalFormatting>
  <conditionalFormatting sqref="E25:O25">
    <cfRule type="expression" dxfId="14" priority="15">
      <formula>$D$25="no"</formula>
    </cfRule>
  </conditionalFormatting>
  <conditionalFormatting sqref="E26:O26">
    <cfRule type="expression" dxfId="13" priority="14">
      <formula>$D$26="no"</formula>
    </cfRule>
  </conditionalFormatting>
  <conditionalFormatting sqref="E27:O27">
    <cfRule type="expression" dxfId="12" priority="13">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3" customWidth="1"/>
    <col min="2" max="2" width="25.7109375" style="43" customWidth="1"/>
    <col min="3" max="3" width="24.42578125" style="43" customWidth="1"/>
    <col min="4" max="4" width="28.85546875" style="218" customWidth="1"/>
    <col min="5" max="6" width="85" style="43" customWidth="1"/>
    <col min="7" max="8" width="51.140625" style="43" customWidth="1"/>
    <col min="9" max="9" width="48.7109375" style="43" customWidth="1"/>
    <col min="10" max="16384" width="8.85546875" style="43"/>
  </cols>
  <sheetData>
    <row r="1" spans="1:9" ht="18.75" customHeight="1" x14ac:dyDescent="0.3">
      <c r="A1" s="42" t="str">
        <f>'Cover and Instructions'!A1</f>
        <v>Georgia Families MHPAEA Parity</v>
      </c>
      <c r="E1" s="44" t="s">
        <v>565</v>
      </c>
    </row>
    <row r="2" spans="1:9" ht="26.25" x14ac:dyDescent="0.4">
      <c r="A2" s="45" t="s">
        <v>16</v>
      </c>
    </row>
    <row r="3" spans="1:9" ht="21" x14ac:dyDescent="0.35">
      <c r="A3" s="47" t="s">
        <v>183</v>
      </c>
    </row>
    <row r="4" spans="1:9" x14ac:dyDescent="0.25">
      <c r="D4" s="77"/>
    </row>
    <row r="5" spans="1:9" x14ac:dyDescent="0.25">
      <c r="A5" s="49" t="s">
        <v>0</v>
      </c>
      <c r="B5" s="50" t="str">
        <f>'Cover and Instructions'!D4</f>
        <v>Amerigroup Community Care</v>
      </c>
      <c r="C5" s="50"/>
    </row>
    <row r="6" spans="1:9" x14ac:dyDescent="0.25">
      <c r="A6" s="49" t="s">
        <v>510</v>
      </c>
      <c r="B6" s="50" t="str">
        <f>'Cover and Instructions'!D5</f>
        <v>Title XIX Adults</v>
      </c>
      <c r="C6" s="50"/>
    </row>
    <row r="7" spans="1:9" x14ac:dyDescent="0.25">
      <c r="A7" s="49" t="s">
        <v>252</v>
      </c>
      <c r="B7" s="49" t="s">
        <v>253</v>
      </c>
      <c r="D7" s="77"/>
    </row>
    <row r="8" spans="1:9" ht="15.75" thickBot="1" x14ac:dyDescent="0.3">
      <c r="D8" s="77"/>
    </row>
    <row r="9" spans="1:9" ht="48" customHeight="1" thickBot="1" x14ac:dyDescent="0.3">
      <c r="A9" s="482" t="s">
        <v>280</v>
      </c>
      <c r="B9" s="483"/>
      <c r="C9" s="490" t="s">
        <v>254</v>
      </c>
      <c r="D9" s="498" t="s">
        <v>407</v>
      </c>
      <c r="E9" s="496" t="s">
        <v>443</v>
      </c>
      <c r="F9" s="497"/>
      <c r="G9" s="493" t="s">
        <v>184</v>
      </c>
      <c r="H9" s="493" t="s">
        <v>500</v>
      </c>
      <c r="I9" s="493" t="s">
        <v>474</v>
      </c>
    </row>
    <row r="10" spans="1:9" ht="30" customHeight="1" x14ac:dyDescent="0.25">
      <c r="A10" s="484"/>
      <c r="B10" s="485"/>
      <c r="C10" s="491"/>
      <c r="D10" s="499"/>
      <c r="E10" s="488" t="s">
        <v>211</v>
      </c>
      <c r="F10" s="489"/>
      <c r="G10" s="494"/>
      <c r="H10" s="494"/>
      <c r="I10" s="494"/>
    </row>
    <row r="11" spans="1:9" ht="39" customHeight="1" thickBot="1" x14ac:dyDescent="0.3">
      <c r="A11" s="486"/>
      <c r="B11" s="487"/>
      <c r="C11" s="492"/>
      <c r="D11" s="500"/>
      <c r="E11" s="220" t="s">
        <v>202</v>
      </c>
      <c r="F11" s="221" t="s">
        <v>203</v>
      </c>
      <c r="G11" s="495"/>
      <c r="H11" s="495"/>
      <c r="I11" s="495"/>
    </row>
    <row r="12" spans="1:9" ht="237.75" customHeight="1" thickBot="1" x14ac:dyDescent="0.3">
      <c r="A12" s="476" t="s">
        <v>449</v>
      </c>
      <c r="B12" s="477"/>
      <c r="C12" s="232" t="s">
        <v>6</v>
      </c>
      <c r="D12" s="223" t="s">
        <v>371</v>
      </c>
      <c r="E12" s="334" t="s">
        <v>593</v>
      </c>
      <c r="F12" s="335" t="s">
        <v>571</v>
      </c>
      <c r="G12" s="373" t="s">
        <v>644</v>
      </c>
      <c r="H12" s="374" t="s">
        <v>639</v>
      </c>
      <c r="I12" s="336" t="s">
        <v>569</v>
      </c>
    </row>
    <row r="13" spans="1:9" ht="237.75" customHeight="1" thickBot="1" x14ac:dyDescent="0.3">
      <c r="A13" s="478"/>
      <c r="B13" s="479"/>
      <c r="C13" s="222" t="s">
        <v>473</v>
      </c>
      <c r="D13" s="223" t="s">
        <v>371</v>
      </c>
      <c r="E13" s="327" t="s">
        <v>594</v>
      </c>
      <c r="F13" s="328" t="s">
        <v>571</v>
      </c>
      <c r="G13" s="331" t="s">
        <v>645</v>
      </c>
      <c r="H13" s="332" t="s">
        <v>639</v>
      </c>
      <c r="I13" s="331" t="s">
        <v>569</v>
      </c>
    </row>
    <row r="14" spans="1:9" ht="237.75" customHeight="1" thickBot="1" x14ac:dyDescent="0.3">
      <c r="A14" s="478"/>
      <c r="B14" s="479"/>
      <c r="C14" s="224" t="s">
        <v>2</v>
      </c>
      <c r="D14" s="223" t="s">
        <v>371</v>
      </c>
      <c r="E14" s="327" t="s">
        <v>595</v>
      </c>
      <c r="F14" s="328" t="s">
        <v>571</v>
      </c>
      <c r="G14" s="331" t="s">
        <v>646</v>
      </c>
      <c r="H14" s="332" t="s">
        <v>639</v>
      </c>
      <c r="I14" s="331" t="s">
        <v>569</v>
      </c>
    </row>
    <row r="15" spans="1:9" ht="237.75" customHeight="1" thickBot="1" x14ac:dyDescent="0.3">
      <c r="A15" s="478"/>
      <c r="B15" s="479"/>
      <c r="C15" s="224" t="s">
        <v>11</v>
      </c>
      <c r="D15" s="223" t="s">
        <v>371</v>
      </c>
      <c r="E15" s="327" t="s">
        <v>694</v>
      </c>
      <c r="F15" s="328" t="s">
        <v>571</v>
      </c>
      <c r="G15" s="331" t="s">
        <v>647</v>
      </c>
      <c r="H15" s="332" t="s">
        <v>639</v>
      </c>
      <c r="I15" s="331" t="s">
        <v>569</v>
      </c>
    </row>
    <row r="16" spans="1:9" ht="237.75" customHeight="1" thickBot="1" x14ac:dyDescent="0.3">
      <c r="A16" s="478"/>
      <c r="B16" s="479"/>
      <c r="C16" s="224" t="s">
        <v>12</v>
      </c>
      <c r="D16" s="223" t="s">
        <v>371</v>
      </c>
      <c r="E16" s="327" t="s">
        <v>596</v>
      </c>
      <c r="F16" s="328" t="s">
        <v>571</v>
      </c>
      <c r="G16" s="331" t="s">
        <v>644</v>
      </c>
      <c r="H16" s="332" t="s">
        <v>639</v>
      </c>
      <c r="I16" s="331" t="s">
        <v>569</v>
      </c>
    </row>
    <row r="17" spans="1:9" ht="237.75" customHeight="1" thickBot="1" x14ac:dyDescent="0.3">
      <c r="A17" s="480"/>
      <c r="B17" s="481"/>
      <c r="C17" s="226" t="s">
        <v>10</v>
      </c>
      <c r="D17" s="223" t="s">
        <v>371</v>
      </c>
      <c r="E17" s="329" t="s">
        <v>578</v>
      </c>
      <c r="F17" s="330" t="s">
        <v>571</v>
      </c>
      <c r="G17" s="338" t="s">
        <v>648</v>
      </c>
      <c r="H17" s="339" t="s">
        <v>639</v>
      </c>
      <c r="I17" s="338" t="s">
        <v>569</v>
      </c>
    </row>
    <row r="18" spans="1:9" x14ac:dyDescent="0.25">
      <c r="D18" s="43"/>
    </row>
    <row r="19" spans="1:9" x14ac:dyDescent="0.25">
      <c r="D19" s="43"/>
    </row>
    <row r="20" spans="1:9" x14ac:dyDescent="0.25">
      <c r="D20" s="43"/>
    </row>
    <row r="21" spans="1:9" x14ac:dyDescent="0.25">
      <c r="D21" s="43"/>
    </row>
    <row r="22" spans="1:9" x14ac:dyDescent="0.25">
      <c r="D22" s="43"/>
    </row>
  </sheetData>
  <sheetProtection algorithmName="SHA-512" hashValue="U4CgfOBxHAmtUxkDdfKi6MZw/cFDqvvmugrr6KyMyh6y5Pqp1kl8E2xQtMmVRU/VrJ7h6QpzBZhqy4ma4Kk7EQ==" saltValue="me83oc1lgH6WtJ3Y5rOhmw=="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sheetPr>
  <dimension ref="A1:P21"/>
  <sheetViews>
    <sheetView showGridLines="0" zoomScale="90" zoomScaleNormal="9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3" customWidth="1"/>
    <col min="2" max="2" width="25.7109375" style="43" customWidth="1"/>
    <col min="3" max="3" width="22.7109375" style="43" customWidth="1"/>
    <col min="4" max="4" width="24.140625" style="218" customWidth="1"/>
    <col min="5" max="12" width="47.140625" style="43" customWidth="1"/>
    <col min="13" max="15" width="51.140625" style="43" customWidth="1"/>
    <col min="16" max="16" width="38.7109375" style="43" customWidth="1"/>
    <col min="17" max="16384" width="8.85546875" style="43"/>
  </cols>
  <sheetData>
    <row r="1" spans="1:16" ht="18.75" customHeight="1" x14ac:dyDescent="0.3">
      <c r="A1" s="42" t="str">
        <f>'Cover and Instructions'!A1</f>
        <v>Georgia Families MHPAEA Parity</v>
      </c>
      <c r="E1" s="44" t="s">
        <v>565</v>
      </c>
    </row>
    <row r="2" spans="1:16" ht="26.25" x14ac:dyDescent="0.4">
      <c r="A2" s="45" t="s">
        <v>16</v>
      </c>
    </row>
    <row r="3" spans="1:16" ht="21" x14ac:dyDescent="0.35">
      <c r="A3" s="47" t="s">
        <v>183</v>
      </c>
    </row>
    <row r="4" spans="1:16" x14ac:dyDescent="0.25">
      <c r="D4" s="77"/>
    </row>
    <row r="5" spans="1:16" x14ac:dyDescent="0.25">
      <c r="A5" s="49" t="s">
        <v>0</v>
      </c>
      <c r="B5" s="50" t="str">
        <f>'Cover and Instructions'!D4</f>
        <v>Amerigroup Community Care</v>
      </c>
      <c r="C5" s="50"/>
    </row>
    <row r="6" spans="1:16" x14ac:dyDescent="0.25">
      <c r="A6" s="49" t="s">
        <v>510</v>
      </c>
      <c r="B6" s="50" t="str">
        <f>'Cover and Instructions'!D5</f>
        <v>Title XIX Adults</v>
      </c>
      <c r="C6" s="50"/>
    </row>
    <row r="7" spans="1:16" x14ac:dyDescent="0.25">
      <c r="A7" s="49" t="s">
        <v>255</v>
      </c>
      <c r="B7" s="49" t="s">
        <v>279</v>
      </c>
      <c r="D7" s="77"/>
    </row>
    <row r="8" spans="1:16" ht="15.75" thickBot="1" x14ac:dyDescent="0.3">
      <c r="D8" s="77"/>
      <c r="E8" s="219"/>
    </row>
    <row r="9" spans="1:16" ht="39" customHeight="1" thickBot="1" x14ac:dyDescent="0.3">
      <c r="A9" s="482" t="s">
        <v>280</v>
      </c>
      <c r="B9" s="483"/>
      <c r="C9" s="490" t="s">
        <v>256</v>
      </c>
      <c r="D9" s="498" t="s">
        <v>407</v>
      </c>
      <c r="E9" s="496" t="s">
        <v>343</v>
      </c>
      <c r="F9" s="497"/>
      <c r="G9" s="496" t="s">
        <v>344</v>
      </c>
      <c r="H9" s="497"/>
      <c r="I9" s="496" t="s">
        <v>345</v>
      </c>
      <c r="J9" s="497"/>
      <c r="K9" s="496" t="s">
        <v>443</v>
      </c>
      <c r="L9" s="497"/>
      <c r="M9" s="493" t="s">
        <v>184</v>
      </c>
      <c r="N9" s="493" t="s">
        <v>500</v>
      </c>
      <c r="O9" s="493" t="s">
        <v>446</v>
      </c>
      <c r="P9" s="509"/>
    </row>
    <row r="10" spans="1:16" ht="26.25" customHeight="1" x14ac:dyDescent="0.25">
      <c r="A10" s="484"/>
      <c r="B10" s="485"/>
      <c r="C10" s="491"/>
      <c r="D10" s="499"/>
      <c r="E10" s="488" t="s">
        <v>211</v>
      </c>
      <c r="F10" s="489"/>
      <c r="G10" s="488" t="s">
        <v>211</v>
      </c>
      <c r="H10" s="489"/>
      <c r="I10" s="488" t="s">
        <v>211</v>
      </c>
      <c r="J10" s="489"/>
      <c r="K10" s="488" t="s">
        <v>211</v>
      </c>
      <c r="L10" s="489"/>
      <c r="M10" s="494"/>
      <c r="N10" s="494"/>
      <c r="O10" s="494"/>
      <c r="P10" s="509"/>
    </row>
    <row r="11" spans="1:16" ht="26.25" customHeight="1" thickBot="1" x14ac:dyDescent="0.3">
      <c r="A11" s="486"/>
      <c r="B11" s="487"/>
      <c r="C11" s="492"/>
      <c r="D11" s="500"/>
      <c r="E11" s="220" t="s">
        <v>202</v>
      </c>
      <c r="F11" s="221" t="s">
        <v>203</v>
      </c>
      <c r="G11" s="220" t="s">
        <v>202</v>
      </c>
      <c r="H11" s="221" t="s">
        <v>203</v>
      </c>
      <c r="I11" s="220" t="s">
        <v>202</v>
      </c>
      <c r="J11" s="221" t="s">
        <v>203</v>
      </c>
      <c r="K11" s="220" t="s">
        <v>202</v>
      </c>
      <c r="L11" s="221" t="s">
        <v>203</v>
      </c>
      <c r="M11" s="495"/>
      <c r="N11" s="495"/>
      <c r="O11" s="495"/>
      <c r="P11" s="509"/>
    </row>
    <row r="12" spans="1:16" ht="140.25" customHeight="1" x14ac:dyDescent="0.25">
      <c r="A12" s="503" t="s">
        <v>450</v>
      </c>
      <c r="B12" s="504"/>
      <c r="C12" s="232" t="s">
        <v>208</v>
      </c>
      <c r="D12" s="223" t="s">
        <v>372</v>
      </c>
      <c r="E12" s="303"/>
      <c r="F12" s="333"/>
      <c r="G12" s="334"/>
      <c r="H12" s="335"/>
      <c r="I12" s="303"/>
      <c r="J12" s="333"/>
      <c r="K12" s="334"/>
      <c r="L12" s="335"/>
      <c r="M12" s="336"/>
      <c r="N12" s="337"/>
      <c r="O12" s="336"/>
    </row>
    <row r="13" spans="1:16" ht="140.25" customHeight="1" x14ac:dyDescent="0.25">
      <c r="A13" s="505"/>
      <c r="B13" s="506"/>
      <c r="C13" s="224" t="s">
        <v>501</v>
      </c>
      <c r="D13" s="230" t="s">
        <v>371</v>
      </c>
      <c r="E13" s="304" t="s">
        <v>687</v>
      </c>
      <c r="F13" s="305" t="s">
        <v>687</v>
      </c>
      <c r="G13" s="327" t="s">
        <v>687</v>
      </c>
      <c r="H13" s="328" t="s">
        <v>687</v>
      </c>
      <c r="I13" s="304" t="s">
        <v>687</v>
      </c>
      <c r="J13" s="305" t="s">
        <v>688</v>
      </c>
      <c r="K13" s="327" t="s">
        <v>687</v>
      </c>
      <c r="L13" s="328" t="s">
        <v>687</v>
      </c>
      <c r="M13" s="331" t="s">
        <v>689</v>
      </c>
      <c r="N13" s="332" t="s">
        <v>690</v>
      </c>
      <c r="O13" s="331" t="s">
        <v>691</v>
      </c>
    </row>
    <row r="14" spans="1:16" ht="140.25" customHeight="1" x14ac:dyDescent="0.25">
      <c r="A14" s="505"/>
      <c r="B14" s="506"/>
      <c r="C14" s="224" t="s">
        <v>5</v>
      </c>
      <c r="D14" s="230" t="s">
        <v>372</v>
      </c>
      <c r="E14" s="304"/>
      <c r="F14" s="305"/>
      <c r="G14" s="327"/>
      <c r="H14" s="328"/>
      <c r="I14" s="304"/>
      <c r="J14" s="305"/>
      <c r="K14" s="327"/>
      <c r="L14" s="328"/>
      <c r="M14" s="331"/>
      <c r="N14" s="332"/>
      <c r="O14" s="331"/>
    </row>
    <row r="15" spans="1:16" ht="140.25" customHeight="1" x14ac:dyDescent="0.25">
      <c r="A15" s="505"/>
      <c r="B15" s="506"/>
      <c r="C15" s="224" t="s">
        <v>502</v>
      </c>
      <c r="D15" s="230" t="s">
        <v>371</v>
      </c>
      <c r="E15" s="304" t="s">
        <v>692</v>
      </c>
      <c r="F15" s="305" t="s">
        <v>688</v>
      </c>
      <c r="G15" s="327" t="s">
        <v>692</v>
      </c>
      <c r="H15" s="328" t="s">
        <v>688</v>
      </c>
      <c r="I15" s="304" t="s">
        <v>692</v>
      </c>
      <c r="J15" s="305" t="s">
        <v>688</v>
      </c>
      <c r="K15" s="327" t="s">
        <v>693</v>
      </c>
      <c r="L15" s="328" t="s">
        <v>688</v>
      </c>
      <c r="M15" s="331" t="s">
        <v>689</v>
      </c>
      <c r="N15" s="332" t="s">
        <v>690</v>
      </c>
      <c r="O15" s="331" t="s">
        <v>691</v>
      </c>
    </row>
    <row r="16" spans="1:16" ht="140.25" customHeight="1" x14ac:dyDescent="0.25">
      <c r="A16" s="505"/>
      <c r="B16" s="506"/>
      <c r="C16" s="224" t="s">
        <v>8</v>
      </c>
      <c r="D16" s="230" t="s">
        <v>372</v>
      </c>
      <c r="E16" s="304"/>
      <c r="F16" s="305"/>
      <c r="G16" s="327"/>
      <c r="H16" s="328"/>
      <c r="I16" s="304"/>
      <c r="J16" s="305"/>
      <c r="K16" s="327"/>
      <c r="L16" s="328"/>
      <c r="M16" s="331"/>
      <c r="N16" s="332"/>
      <c r="O16" s="331"/>
    </row>
    <row r="17" spans="1:15" ht="140.25" customHeight="1" thickBot="1" x14ac:dyDescent="0.3">
      <c r="A17" s="507"/>
      <c r="B17" s="508"/>
      <c r="C17" s="226" t="s">
        <v>4</v>
      </c>
      <c r="D17" s="231" t="s">
        <v>372</v>
      </c>
      <c r="E17" s="306"/>
      <c r="F17" s="307"/>
      <c r="G17" s="329"/>
      <c r="H17" s="330"/>
      <c r="I17" s="306"/>
      <c r="J17" s="307"/>
      <c r="K17" s="329"/>
      <c r="L17" s="330"/>
      <c r="M17" s="338"/>
      <c r="N17" s="339"/>
      <c r="O17" s="338"/>
    </row>
    <row r="18" spans="1:15" x14ac:dyDescent="0.25">
      <c r="D18" s="43"/>
    </row>
    <row r="19" spans="1:15" x14ac:dyDescent="0.25">
      <c r="D19" s="43"/>
    </row>
    <row r="20" spans="1:15" x14ac:dyDescent="0.25">
      <c r="D20" s="43"/>
    </row>
    <row r="21" spans="1:15" x14ac:dyDescent="0.25">
      <c r="D21" s="43"/>
    </row>
  </sheetData>
  <sheetProtection algorithmName="SHA-512" hashValue="bSz/qwCBSbO6/XVahbWfUk/qnUsZT7NzrjWhfEdaIRlNzDX7T8m9k+UO0lBTl47CPtGsUWqN/RVnNpQrC43ReA==" saltValue="FvNsl4GKlZKFGXV5ptUpww=="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80" zoomScaleNormal="80" workbookViewId="0">
      <pane xSplit="3" ySplit="11" topLeftCell="D12" activePane="bottomRight" state="frozen"/>
      <selection activeCell="D14" sqref="D14"/>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28.425781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565</v>
      </c>
    </row>
    <row r="2" spans="1:15" ht="26.25" x14ac:dyDescent="0.4">
      <c r="A2" s="45" t="s">
        <v>16</v>
      </c>
    </row>
    <row r="3" spans="1:15" ht="21" x14ac:dyDescent="0.35">
      <c r="A3" s="47" t="s">
        <v>606</v>
      </c>
    </row>
    <row r="5" spans="1:15" x14ac:dyDescent="0.25">
      <c r="A5" s="49" t="s">
        <v>0</v>
      </c>
      <c r="B5" s="50" t="str">
        <f>'Cover and Instructions'!D4</f>
        <v>Amerigroup Community Care</v>
      </c>
      <c r="C5" s="50"/>
    </row>
    <row r="6" spans="1:15" x14ac:dyDescent="0.25">
      <c r="A6" s="49" t="s">
        <v>510</v>
      </c>
      <c r="B6" s="50" t="str">
        <f>'Cover and Instructions'!D5</f>
        <v>Title XIX Adults</v>
      </c>
      <c r="C6" s="50"/>
    </row>
    <row r="7" spans="1:15" x14ac:dyDescent="0.25">
      <c r="A7" s="49" t="s">
        <v>607</v>
      </c>
      <c r="B7" s="49"/>
    </row>
    <row r="8" spans="1:15" ht="15.75" thickBot="1" x14ac:dyDescent="0.3">
      <c r="D8" s="219"/>
    </row>
    <row r="9" spans="1:15" ht="39" customHeight="1" thickBot="1" x14ac:dyDescent="0.3">
      <c r="A9" s="482" t="s">
        <v>280</v>
      </c>
      <c r="B9" s="483"/>
      <c r="C9" s="490" t="s">
        <v>608</v>
      </c>
      <c r="D9" s="496" t="s">
        <v>343</v>
      </c>
      <c r="E9" s="497"/>
      <c r="F9" s="496" t="s">
        <v>344</v>
      </c>
      <c r="G9" s="497"/>
      <c r="H9" s="496" t="s">
        <v>345</v>
      </c>
      <c r="I9" s="497"/>
      <c r="J9" s="496" t="s">
        <v>443</v>
      </c>
      <c r="K9" s="497"/>
      <c r="L9" s="493" t="s">
        <v>184</v>
      </c>
      <c r="M9" s="493" t="s">
        <v>500</v>
      </c>
      <c r="N9" s="493" t="s">
        <v>609</v>
      </c>
      <c r="O9" s="509"/>
    </row>
    <row r="10" spans="1:15" ht="26.25" customHeight="1" x14ac:dyDescent="0.25">
      <c r="A10" s="484"/>
      <c r="B10" s="485"/>
      <c r="C10" s="491"/>
      <c r="D10" s="488" t="s">
        <v>610</v>
      </c>
      <c r="E10" s="489"/>
      <c r="F10" s="488" t="s">
        <v>610</v>
      </c>
      <c r="G10" s="489"/>
      <c r="H10" s="488" t="s">
        <v>610</v>
      </c>
      <c r="I10" s="489"/>
      <c r="J10" s="488" t="s">
        <v>610</v>
      </c>
      <c r="K10" s="489"/>
      <c r="L10" s="494"/>
      <c r="M10" s="494"/>
      <c r="N10" s="494"/>
      <c r="O10" s="509"/>
    </row>
    <row r="11" spans="1:15" ht="26.25" customHeight="1" thickBot="1" x14ac:dyDescent="0.3">
      <c r="A11" s="486"/>
      <c r="B11" s="487"/>
      <c r="C11" s="492"/>
      <c r="D11" s="220" t="s">
        <v>202</v>
      </c>
      <c r="E11" s="221" t="s">
        <v>203</v>
      </c>
      <c r="F11" s="220" t="s">
        <v>202</v>
      </c>
      <c r="G11" s="221" t="s">
        <v>203</v>
      </c>
      <c r="H11" s="220" t="s">
        <v>202</v>
      </c>
      <c r="I11" s="221" t="s">
        <v>203</v>
      </c>
      <c r="J11" s="220" t="s">
        <v>202</v>
      </c>
      <c r="K11" s="221" t="s">
        <v>203</v>
      </c>
      <c r="L11" s="495"/>
      <c r="M11" s="495"/>
      <c r="N11" s="495"/>
      <c r="O11" s="509"/>
    </row>
    <row r="12" spans="1:15" ht="140.25" customHeight="1" x14ac:dyDescent="0.25">
      <c r="A12" s="476" t="s">
        <v>611</v>
      </c>
      <c r="B12" s="477"/>
      <c r="C12" s="232" t="s">
        <v>612</v>
      </c>
      <c r="D12" s="360">
        <v>21313</v>
      </c>
      <c r="E12" s="376">
        <v>980</v>
      </c>
      <c r="F12" s="334">
        <v>772971</v>
      </c>
      <c r="G12" s="335">
        <v>123865</v>
      </c>
      <c r="H12" s="360">
        <v>97357</v>
      </c>
      <c r="I12" s="360">
        <v>2243</v>
      </c>
      <c r="J12" s="334">
        <v>1650901</v>
      </c>
      <c r="K12" s="335">
        <v>326612</v>
      </c>
      <c r="L12" s="336" t="s">
        <v>680</v>
      </c>
      <c r="M12" s="337"/>
      <c r="N12" s="361"/>
    </row>
    <row r="13" spans="1:15" ht="140.25" customHeight="1" x14ac:dyDescent="0.25">
      <c r="A13" s="478"/>
      <c r="B13" s="479"/>
      <c r="C13" s="224" t="s">
        <v>613</v>
      </c>
      <c r="D13" s="362">
        <v>17825</v>
      </c>
      <c r="E13" s="377">
        <v>829</v>
      </c>
      <c r="F13" s="327">
        <v>629604</v>
      </c>
      <c r="G13" s="328">
        <v>101560</v>
      </c>
      <c r="H13" s="362">
        <v>81893</v>
      </c>
      <c r="I13" s="362">
        <v>1784</v>
      </c>
      <c r="J13" s="327">
        <v>1007277</v>
      </c>
      <c r="K13" s="328">
        <v>188235</v>
      </c>
      <c r="L13" s="331" t="s">
        <v>680</v>
      </c>
      <c r="M13" s="332"/>
      <c r="N13" s="363"/>
    </row>
    <row r="14" spans="1:15" ht="140.25" customHeight="1" x14ac:dyDescent="0.25">
      <c r="A14" s="478"/>
      <c r="B14" s="479"/>
      <c r="C14" s="224" t="s">
        <v>614</v>
      </c>
      <c r="D14" s="362">
        <v>3403</v>
      </c>
      <c r="E14" s="377">
        <v>151</v>
      </c>
      <c r="F14" s="327">
        <v>142355</v>
      </c>
      <c r="G14" s="328">
        <v>22151</v>
      </c>
      <c r="H14" s="362">
        <v>15169</v>
      </c>
      <c r="I14" s="362">
        <v>448</v>
      </c>
      <c r="J14" s="327">
        <v>643624</v>
      </c>
      <c r="K14" s="328">
        <v>138377</v>
      </c>
      <c r="L14" s="331" t="s">
        <v>680</v>
      </c>
      <c r="M14" s="332"/>
      <c r="N14" s="363"/>
    </row>
    <row r="15" spans="1:15" ht="140.25" customHeight="1" x14ac:dyDescent="0.25">
      <c r="A15" s="478"/>
      <c r="B15" s="479"/>
      <c r="C15" s="224" t="s">
        <v>615</v>
      </c>
      <c r="D15" s="362">
        <v>240</v>
      </c>
      <c r="E15" s="377">
        <v>21</v>
      </c>
      <c r="F15" s="327">
        <v>4419</v>
      </c>
      <c r="G15" s="328">
        <v>480</v>
      </c>
      <c r="H15" s="362">
        <v>393</v>
      </c>
      <c r="I15" s="362">
        <v>21</v>
      </c>
      <c r="J15" s="327" t="s">
        <v>569</v>
      </c>
      <c r="K15" s="328" t="s">
        <v>569</v>
      </c>
      <c r="L15" s="331" t="s">
        <v>681</v>
      </c>
      <c r="M15" s="332"/>
      <c r="N15" s="363"/>
    </row>
    <row r="16" spans="1:15" ht="140.25" customHeight="1" x14ac:dyDescent="0.25">
      <c r="A16" s="478"/>
      <c r="B16" s="479"/>
      <c r="C16" s="224" t="s">
        <v>616</v>
      </c>
      <c r="D16" s="362">
        <v>60</v>
      </c>
      <c r="E16" s="377">
        <v>5</v>
      </c>
      <c r="F16" s="327">
        <v>402</v>
      </c>
      <c r="G16" s="328">
        <v>29</v>
      </c>
      <c r="H16" s="362">
        <v>33</v>
      </c>
      <c r="I16" s="362">
        <v>2</v>
      </c>
      <c r="J16" s="327" t="s">
        <v>569</v>
      </c>
      <c r="K16" s="328" t="s">
        <v>569</v>
      </c>
      <c r="L16" s="331"/>
      <c r="M16" s="332"/>
      <c r="N16" s="363"/>
    </row>
    <row r="17" spans="1:14" ht="140.25" customHeight="1" x14ac:dyDescent="0.25">
      <c r="A17" s="478"/>
      <c r="B17" s="479"/>
      <c r="C17" s="224" t="s">
        <v>617</v>
      </c>
      <c r="D17" s="362">
        <v>10078</v>
      </c>
      <c r="E17" s="377">
        <v>409</v>
      </c>
      <c r="F17" s="327">
        <v>658768</v>
      </c>
      <c r="G17" s="328">
        <v>110620</v>
      </c>
      <c r="H17" s="362">
        <v>75727</v>
      </c>
      <c r="I17" s="362">
        <v>1692</v>
      </c>
      <c r="J17" s="327" t="s">
        <v>569</v>
      </c>
      <c r="K17" s="328" t="s">
        <v>569</v>
      </c>
      <c r="L17" s="331" t="s">
        <v>680</v>
      </c>
      <c r="M17" s="332"/>
      <c r="N17" s="363"/>
    </row>
    <row r="18" spans="1:14" ht="140.25" customHeight="1" x14ac:dyDescent="0.25">
      <c r="A18" s="478"/>
      <c r="B18" s="479"/>
      <c r="C18" s="224" t="s">
        <v>618</v>
      </c>
      <c r="D18" s="362">
        <v>26</v>
      </c>
      <c r="E18" s="377">
        <v>26</v>
      </c>
      <c r="F18" s="327">
        <v>29</v>
      </c>
      <c r="G18" s="328">
        <v>36</v>
      </c>
      <c r="H18" s="362">
        <v>32</v>
      </c>
      <c r="I18" s="362">
        <v>30</v>
      </c>
      <c r="J18" s="327" t="s">
        <v>569</v>
      </c>
      <c r="K18" s="328" t="s">
        <v>569</v>
      </c>
      <c r="L18" s="331" t="s">
        <v>680</v>
      </c>
      <c r="M18" s="332"/>
      <c r="N18" s="363"/>
    </row>
    <row r="19" spans="1:14" ht="140.25" customHeight="1" x14ac:dyDescent="0.25">
      <c r="A19" s="478"/>
      <c r="B19" s="479"/>
      <c r="C19" s="224" t="s">
        <v>619</v>
      </c>
      <c r="D19" s="362">
        <v>17208</v>
      </c>
      <c r="E19" s="377">
        <v>749</v>
      </c>
      <c r="F19" s="327">
        <v>93211</v>
      </c>
      <c r="G19" s="328">
        <v>17444</v>
      </c>
      <c r="H19" s="362">
        <v>43412</v>
      </c>
      <c r="I19" s="362">
        <v>1546</v>
      </c>
      <c r="J19" s="327">
        <v>8711</v>
      </c>
      <c r="K19" s="328">
        <v>2214</v>
      </c>
      <c r="L19" s="331"/>
      <c r="M19" s="332"/>
      <c r="N19" s="363"/>
    </row>
    <row r="20" spans="1:14" ht="140.25" customHeight="1" x14ac:dyDescent="0.25">
      <c r="A20" s="478"/>
      <c r="B20" s="479"/>
      <c r="C20" s="224" t="s">
        <v>620</v>
      </c>
      <c r="D20" s="362">
        <v>18719</v>
      </c>
      <c r="E20" s="377">
        <v>287</v>
      </c>
      <c r="F20" s="327">
        <v>6791</v>
      </c>
      <c r="G20" s="328">
        <v>2656</v>
      </c>
      <c r="H20" s="362">
        <v>0</v>
      </c>
      <c r="I20" s="362">
        <v>0</v>
      </c>
      <c r="J20" s="327">
        <v>17828</v>
      </c>
      <c r="K20" s="328">
        <v>3585</v>
      </c>
      <c r="L20" s="331" t="s">
        <v>682</v>
      </c>
      <c r="M20" s="332"/>
      <c r="N20" s="363"/>
    </row>
    <row r="21" spans="1:14" ht="140.25" customHeight="1" x14ac:dyDescent="0.25">
      <c r="A21" s="478"/>
      <c r="B21" s="479"/>
      <c r="C21" s="224" t="s">
        <v>621</v>
      </c>
      <c r="D21" s="362">
        <v>17228</v>
      </c>
      <c r="E21" s="377">
        <v>226</v>
      </c>
      <c r="F21" s="327">
        <v>5218</v>
      </c>
      <c r="G21" s="328">
        <v>2068</v>
      </c>
      <c r="H21" s="362">
        <v>0</v>
      </c>
      <c r="I21" s="362">
        <v>0</v>
      </c>
      <c r="J21" s="327">
        <v>10466</v>
      </c>
      <c r="K21" s="328">
        <v>2981</v>
      </c>
      <c r="L21" s="331" t="s">
        <v>682</v>
      </c>
      <c r="M21" s="332"/>
      <c r="N21" s="363"/>
    </row>
    <row r="22" spans="1:14" ht="140.25" customHeight="1" x14ac:dyDescent="0.25">
      <c r="A22" s="478"/>
      <c r="B22" s="479"/>
      <c r="C22" s="222" t="s">
        <v>622</v>
      </c>
      <c r="D22" s="362">
        <v>1677</v>
      </c>
      <c r="E22" s="377">
        <v>65</v>
      </c>
      <c r="F22" s="327">
        <v>2246</v>
      </c>
      <c r="G22" s="328">
        <v>857</v>
      </c>
      <c r="H22" s="362">
        <v>0</v>
      </c>
      <c r="I22" s="362">
        <v>0</v>
      </c>
      <c r="J22" s="327">
        <v>6362</v>
      </c>
      <c r="K22" s="328">
        <v>604</v>
      </c>
      <c r="L22" s="364" t="s">
        <v>682</v>
      </c>
      <c r="M22" s="332"/>
      <c r="N22" s="363"/>
    </row>
    <row r="23" spans="1:14" ht="140.25" customHeight="1" x14ac:dyDescent="0.25">
      <c r="A23" s="478"/>
      <c r="B23" s="479"/>
      <c r="C23" s="222" t="s">
        <v>650</v>
      </c>
      <c r="D23" s="365">
        <v>8.9588119023449995</v>
      </c>
      <c r="E23" s="378">
        <v>22.648083623693001</v>
      </c>
      <c r="F23" s="352">
        <v>33.073185097923002</v>
      </c>
      <c r="G23" s="353">
        <v>32.26656626506</v>
      </c>
      <c r="H23" s="365">
        <v>0</v>
      </c>
      <c r="I23" s="365">
        <v>0</v>
      </c>
      <c r="J23" s="366">
        <v>0.35680000000000001</v>
      </c>
      <c r="K23" s="367">
        <v>0.16800000000000001</v>
      </c>
      <c r="L23" s="331"/>
      <c r="M23" s="355"/>
      <c r="N23" s="368"/>
    </row>
    <row r="24" spans="1:14" ht="140.25" customHeight="1" x14ac:dyDescent="0.25">
      <c r="A24" s="478"/>
      <c r="B24" s="479"/>
      <c r="C24" s="222" t="s">
        <v>651</v>
      </c>
      <c r="D24" s="365" t="s">
        <v>816</v>
      </c>
      <c r="E24" s="378" t="s">
        <v>817</v>
      </c>
      <c r="F24" s="352" t="s">
        <v>818</v>
      </c>
      <c r="G24" s="353" t="s">
        <v>819</v>
      </c>
      <c r="H24" s="365">
        <v>0</v>
      </c>
      <c r="I24" s="365">
        <v>0</v>
      </c>
      <c r="J24" s="352" t="s">
        <v>683</v>
      </c>
      <c r="K24" s="353" t="s">
        <v>684</v>
      </c>
      <c r="L24" s="369"/>
      <c r="M24" s="355"/>
      <c r="N24" s="368"/>
    </row>
    <row r="25" spans="1:14" ht="140.25" customHeight="1" x14ac:dyDescent="0.25">
      <c r="A25" s="478"/>
      <c r="B25" s="479"/>
      <c r="C25" s="222" t="s">
        <v>652</v>
      </c>
      <c r="D25" s="365">
        <v>92</v>
      </c>
      <c r="E25" s="378">
        <v>3</v>
      </c>
      <c r="F25" s="352">
        <v>14</v>
      </c>
      <c r="G25" s="353">
        <v>4</v>
      </c>
      <c r="H25" s="365">
        <v>0</v>
      </c>
      <c r="I25" s="365">
        <v>0</v>
      </c>
      <c r="J25" s="352" t="s">
        <v>569</v>
      </c>
      <c r="K25" s="353" t="s">
        <v>569</v>
      </c>
      <c r="L25" s="369"/>
      <c r="M25" s="355"/>
      <c r="N25" s="368"/>
    </row>
    <row r="26" spans="1:14" ht="140.25" customHeight="1" x14ac:dyDescent="0.25">
      <c r="A26" s="478"/>
      <c r="B26" s="479"/>
      <c r="C26" s="222" t="s">
        <v>653</v>
      </c>
      <c r="D26" s="365">
        <v>8</v>
      </c>
      <c r="E26" s="378">
        <v>0</v>
      </c>
      <c r="F26" s="352">
        <v>1</v>
      </c>
      <c r="G26" s="353">
        <v>0</v>
      </c>
      <c r="H26" s="365">
        <v>0</v>
      </c>
      <c r="I26" s="365">
        <v>0</v>
      </c>
      <c r="J26" s="352" t="s">
        <v>685</v>
      </c>
      <c r="K26" s="353" t="s">
        <v>686</v>
      </c>
      <c r="L26" s="369"/>
      <c r="M26" s="355"/>
      <c r="N26" s="368"/>
    </row>
    <row r="27" spans="1:14" ht="140.25" customHeight="1" thickBot="1" x14ac:dyDescent="0.3">
      <c r="A27" s="510"/>
      <c r="B27" s="511"/>
      <c r="C27" s="342" t="s">
        <v>654</v>
      </c>
      <c r="D27" s="379"/>
      <c r="E27" s="370"/>
      <c r="F27" s="329"/>
      <c r="G27" s="330"/>
      <c r="H27" s="379"/>
      <c r="I27" s="370"/>
      <c r="J27" s="329"/>
      <c r="K27" s="330"/>
      <c r="L27" s="371"/>
      <c r="M27" s="339"/>
      <c r="N27" s="372"/>
    </row>
    <row r="28" spans="1:14" ht="15.75" thickTop="1" x14ac:dyDescent="0.25"/>
  </sheetData>
  <sheetProtection algorithmName="SHA-512" hashValue="XOC19aT+FeG2LDsRtI1uWdbaFNGaM0Odfz2+lgM1EI4c12Q2fwPUp0gPo29YUEWyVugO9kpnjKP4YClek1BKXQ==" saltValue="wWxhyQl0KHFc6GyoWhml2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activeCell="D14" sqref="D14"/>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47.1406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565</v>
      </c>
    </row>
    <row r="2" spans="1:15" ht="26.25" x14ac:dyDescent="0.4">
      <c r="A2" s="45" t="s">
        <v>16</v>
      </c>
    </row>
    <row r="3" spans="1:15" ht="21" x14ac:dyDescent="0.35">
      <c r="A3" s="47" t="s">
        <v>663</v>
      </c>
    </row>
    <row r="5" spans="1:15" x14ac:dyDescent="0.25">
      <c r="A5" s="49" t="s">
        <v>0</v>
      </c>
      <c r="B5" s="50" t="str">
        <f>'Cover and Instructions'!D4</f>
        <v>Amerigroup Community Care</v>
      </c>
      <c r="C5" s="50"/>
    </row>
    <row r="6" spans="1:15" x14ac:dyDescent="0.25">
      <c r="A6" s="49" t="s">
        <v>510</v>
      </c>
      <c r="B6" s="50" t="str">
        <f>'Cover and Instructions'!D5</f>
        <v>Title XIX Adults</v>
      </c>
      <c r="C6" s="50"/>
    </row>
    <row r="7" spans="1:15" x14ac:dyDescent="0.25">
      <c r="A7" s="49" t="s">
        <v>623</v>
      </c>
      <c r="B7" s="49"/>
    </row>
    <row r="8" spans="1:15" ht="15.75" thickBot="1" x14ac:dyDescent="0.3">
      <c r="D8" s="219"/>
    </row>
    <row r="9" spans="1:15" ht="39" customHeight="1" thickBot="1" x14ac:dyDescent="0.3">
      <c r="A9" s="482" t="s">
        <v>280</v>
      </c>
      <c r="B9" s="483"/>
      <c r="C9" s="490" t="s">
        <v>624</v>
      </c>
      <c r="D9" s="496" t="s">
        <v>343</v>
      </c>
      <c r="E9" s="497"/>
      <c r="F9" s="496" t="s">
        <v>344</v>
      </c>
      <c r="G9" s="497"/>
      <c r="H9" s="496" t="s">
        <v>345</v>
      </c>
      <c r="I9" s="497"/>
      <c r="J9" s="496" t="s">
        <v>443</v>
      </c>
      <c r="K9" s="497"/>
      <c r="L9" s="493" t="s">
        <v>184</v>
      </c>
      <c r="M9" s="493" t="s">
        <v>500</v>
      </c>
      <c r="N9" s="493" t="s">
        <v>609</v>
      </c>
      <c r="O9" s="509"/>
    </row>
    <row r="10" spans="1:15" ht="26.25" customHeight="1" x14ac:dyDescent="0.25">
      <c r="A10" s="484"/>
      <c r="B10" s="485"/>
      <c r="C10" s="491"/>
      <c r="D10" s="488" t="s">
        <v>625</v>
      </c>
      <c r="E10" s="489"/>
      <c r="F10" s="488" t="s">
        <v>625</v>
      </c>
      <c r="G10" s="489"/>
      <c r="H10" s="488" t="s">
        <v>625</v>
      </c>
      <c r="I10" s="489"/>
      <c r="J10" s="488" t="s">
        <v>625</v>
      </c>
      <c r="K10" s="489"/>
      <c r="L10" s="494"/>
      <c r="M10" s="494"/>
      <c r="N10" s="494"/>
      <c r="O10" s="509"/>
    </row>
    <row r="11" spans="1:15" ht="26.25" customHeight="1" thickBot="1" x14ac:dyDescent="0.3">
      <c r="A11" s="486"/>
      <c r="B11" s="487"/>
      <c r="C11" s="492"/>
      <c r="D11" s="220" t="s">
        <v>202</v>
      </c>
      <c r="E11" s="221" t="s">
        <v>203</v>
      </c>
      <c r="F11" s="220" t="s">
        <v>202</v>
      </c>
      <c r="G11" s="221" t="s">
        <v>203</v>
      </c>
      <c r="H11" s="220" t="s">
        <v>202</v>
      </c>
      <c r="I11" s="221" t="s">
        <v>203</v>
      </c>
      <c r="J11" s="220" t="s">
        <v>202</v>
      </c>
      <c r="K11" s="221" t="s">
        <v>203</v>
      </c>
      <c r="L11" s="495"/>
      <c r="M11" s="495"/>
      <c r="N11" s="495"/>
      <c r="O11" s="509"/>
    </row>
    <row r="12" spans="1:15" ht="140.25" customHeight="1" thickBot="1" x14ac:dyDescent="0.3">
      <c r="A12" s="503" t="s">
        <v>664</v>
      </c>
      <c r="B12" s="504"/>
      <c r="C12" s="343" t="s">
        <v>626</v>
      </c>
      <c r="D12" s="303" t="s">
        <v>820</v>
      </c>
      <c r="E12" s="303" t="s">
        <v>820</v>
      </c>
      <c r="F12" s="334" t="s">
        <v>820</v>
      </c>
      <c r="G12" s="334" t="s">
        <v>820</v>
      </c>
      <c r="H12" s="303" t="s">
        <v>820</v>
      </c>
      <c r="I12" s="303" t="s">
        <v>820</v>
      </c>
      <c r="J12" s="334" t="s">
        <v>665</v>
      </c>
      <c r="K12" s="334" t="s">
        <v>666</v>
      </c>
      <c r="L12" s="336" t="s">
        <v>667</v>
      </c>
      <c r="M12" s="337" t="s">
        <v>668</v>
      </c>
      <c r="N12" s="336" t="s">
        <v>669</v>
      </c>
    </row>
    <row r="13" spans="1:15" ht="140.25" customHeight="1" x14ac:dyDescent="0.25">
      <c r="A13" s="512"/>
      <c r="B13" s="513"/>
      <c r="C13" s="224" t="s">
        <v>627</v>
      </c>
      <c r="D13" s="344" t="s">
        <v>670</v>
      </c>
      <c r="E13" s="344" t="s">
        <v>671</v>
      </c>
      <c r="F13" s="346" t="s">
        <v>670</v>
      </c>
      <c r="G13" s="346" t="s">
        <v>671</v>
      </c>
      <c r="H13" s="344" t="s">
        <v>670</v>
      </c>
      <c r="I13" s="345" t="s">
        <v>671</v>
      </c>
      <c r="J13" s="346" t="s">
        <v>670</v>
      </c>
      <c r="K13" s="347" t="s">
        <v>671</v>
      </c>
      <c r="L13" s="336" t="s">
        <v>667</v>
      </c>
      <c r="M13" s="349" t="s">
        <v>672</v>
      </c>
      <c r="N13" s="348" t="s">
        <v>669</v>
      </c>
    </row>
    <row r="14" spans="1:15" ht="140.25" customHeight="1" x14ac:dyDescent="0.25">
      <c r="A14" s="505"/>
      <c r="B14" s="506"/>
      <c r="C14" s="224" t="s">
        <v>628</v>
      </c>
      <c r="D14" s="304">
        <v>0</v>
      </c>
      <c r="E14" s="305">
        <v>0</v>
      </c>
      <c r="F14" s="327">
        <v>0</v>
      </c>
      <c r="G14" s="328">
        <v>0</v>
      </c>
      <c r="H14" s="304">
        <v>0</v>
      </c>
      <c r="I14" s="305">
        <v>0</v>
      </c>
      <c r="J14" s="327">
        <v>0</v>
      </c>
      <c r="K14" s="328">
        <v>0</v>
      </c>
      <c r="L14" s="331" t="s">
        <v>569</v>
      </c>
      <c r="M14" s="332" t="s">
        <v>569</v>
      </c>
      <c r="N14" s="331" t="s">
        <v>569</v>
      </c>
    </row>
    <row r="15" spans="1:15" ht="140.25" customHeight="1" x14ac:dyDescent="0.25">
      <c r="A15" s="505"/>
      <c r="B15" s="506"/>
      <c r="C15" s="224" t="s">
        <v>629</v>
      </c>
      <c r="D15" s="304">
        <v>0</v>
      </c>
      <c r="E15" s="305">
        <v>0</v>
      </c>
      <c r="F15" s="327">
        <v>0</v>
      </c>
      <c r="G15" s="328">
        <v>0</v>
      </c>
      <c r="H15" s="304">
        <v>0</v>
      </c>
      <c r="I15" s="305">
        <v>0</v>
      </c>
      <c r="J15" s="327">
        <v>0</v>
      </c>
      <c r="K15" s="328">
        <v>0</v>
      </c>
      <c r="L15" s="331" t="s">
        <v>569</v>
      </c>
      <c r="M15" s="332" t="s">
        <v>569</v>
      </c>
      <c r="N15" s="331" t="s">
        <v>569</v>
      </c>
    </row>
    <row r="16" spans="1:15" ht="140.25" customHeight="1" x14ac:dyDescent="0.25">
      <c r="A16" s="505"/>
      <c r="B16" s="506"/>
      <c r="C16" s="224" t="s">
        <v>630</v>
      </c>
      <c r="D16" s="304">
        <v>107</v>
      </c>
      <c r="E16" s="305">
        <v>70</v>
      </c>
      <c r="F16" s="327">
        <v>3459</v>
      </c>
      <c r="G16" s="328">
        <v>1840</v>
      </c>
      <c r="H16" s="304" t="s">
        <v>569</v>
      </c>
      <c r="I16" s="305" t="s">
        <v>569</v>
      </c>
      <c r="J16" s="327">
        <v>0</v>
      </c>
      <c r="K16" s="328">
        <v>0</v>
      </c>
      <c r="L16" s="331" t="s">
        <v>673</v>
      </c>
      <c r="M16" s="332" t="s">
        <v>674</v>
      </c>
      <c r="N16" s="331" t="s">
        <v>669</v>
      </c>
    </row>
    <row r="17" spans="1:14" ht="140.25" customHeight="1" x14ac:dyDescent="0.25">
      <c r="A17" s="514"/>
      <c r="B17" s="515"/>
      <c r="C17" s="350" t="s">
        <v>631</v>
      </c>
      <c r="D17" s="380" t="s">
        <v>821</v>
      </c>
      <c r="E17" s="351" t="s">
        <v>821</v>
      </c>
      <c r="F17" s="352" t="s">
        <v>821</v>
      </c>
      <c r="G17" s="353" t="s">
        <v>821</v>
      </c>
      <c r="H17" s="380" t="s">
        <v>821</v>
      </c>
      <c r="I17" s="351" t="s">
        <v>821</v>
      </c>
      <c r="J17" s="352">
        <v>0</v>
      </c>
      <c r="K17" s="353">
        <v>0</v>
      </c>
      <c r="L17" s="354" t="s">
        <v>675</v>
      </c>
      <c r="M17" s="355" t="s">
        <v>569</v>
      </c>
      <c r="N17" s="354" t="s">
        <v>669</v>
      </c>
    </row>
    <row r="18" spans="1:14" ht="140.25" customHeight="1" x14ac:dyDescent="0.25">
      <c r="A18" s="514"/>
      <c r="B18" s="515"/>
      <c r="C18" s="350" t="s">
        <v>632</v>
      </c>
      <c r="D18" s="380" t="s">
        <v>569</v>
      </c>
      <c r="E18" s="351" t="s">
        <v>569</v>
      </c>
      <c r="F18" s="352" t="s">
        <v>569</v>
      </c>
      <c r="G18" s="353" t="s">
        <v>569</v>
      </c>
      <c r="H18" s="380" t="s">
        <v>569</v>
      </c>
      <c r="I18" s="351" t="s">
        <v>569</v>
      </c>
      <c r="J18" s="352" t="s">
        <v>569</v>
      </c>
      <c r="K18" s="353" t="s">
        <v>569</v>
      </c>
      <c r="L18" s="354" t="s">
        <v>569</v>
      </c>
      <c r="M18" s="355" t="s">
        <v>569</v>
      </c>
      <c r="N18" s="354" t="s">
        <v>569</v>
      </c>
    </row>
    <row r="19" spans="1:14" ht="111.75" customHeight="1" x14ac:dyDescent="0.25">
      <c r="A19" s="514"/>
      <c r="B19" s="515"/>
      <c r="C19" s="350" t="s">
        <v>633</v>
      </c>
      <c r="D19" s="380" t="s">
        <v>569</v>
      </c>
      <c r="E19" s="351" t="s">
        <v>569</v>
      </c>
      <c r="F19" s="352">
        <v>9.5000000000000001E-2</v>
      </c>
      <c r="G19" s="353">
        <v>0.2</v>
      </c>
      <c r="H19" s="380" t="s">
        <v>569</v>
      </c>
      <c r="I19" s="351" t="s">
        <v>569</v>
      </c>
      <c r="J19" s="352" t="s">
        <v>569</v>
      </c>
      <c r="K19" s="353" t="s">
        <v>569</v>
      </c>
      <c r="L19" s="354" t="s">
        <v>569</v>
      </c>
      <c r="M19" s="355" t="s">
        <v>569</v>
      </c>
      <c r="N19" s="354" t="s">
        <v>669</v>
      </c>
    </row>
    <row r="20" spans="1:14" ht="167.25" customHeight="1" x14ac:dyDescent="0.25">
      <c r="A20" s="514"/>
      <c r="B20" s="515"/>
      <c r="C20" s="350" t="s">
        <v>634</v>
      </c>
      <c r="D20" s="380" t="s">
        <v>676</v>
      </c>
      <c r="E20" s="351" t="s">
        <v>676</v>
      </c>
      <c r="F20" s="352" t="s">
        <v>676</v>
      </c>
      <c r="G20" s="353" t="s">
        <v>676</v>
      </c>
      <c r="H20" s="380" t="s">
        <v>676</v>
      </c>
      <c r="I20" s="351" t="s">
        <v>676</v>
      </c>
      <c r="J20" s="352" t="s">
        <v>676</v>
      </c>
      <c r="K20" s="353" t="s">
        <v>676</v>
      </c>
      <c r="L20" s="354"/>
      <c r="M20" s="355" t="s">
        <v>569</v>
      </c>
      <c r="N20" s="354" t="s">
        <v>669</v>
      </c>
    </row>
    <row r="21" spans="1:14" ht="167.25" customHeight="1" x14ac:dyDescent="0.25">
      <c r="A21" s="514"/>
      <c r="B21" s="515"/>
      <c r="C21" s="350" t="s">
        <v>635</v>
      </c>
      <c r="D21" s="380" t="s">
        <v>822</v>
      </c>
      <c r="E21" s="351" t="s">
        <v>822</v>
      </c>
      <c r="F21" s="352" t="s">
        <v>822</v>
      </c>
      <c r="G21" s="353" t="s">
        <v>822</v>
      </c>
      <c r="H21" s="380" t="s">
        <v>822</v>
      </c>
      <c r="I21" s="351" t="s">
        <v>822</v>
      </c>
      <c r="J21" s="352" t="s">
        <v>569</v>
      </c>
      <c r="K21" s="353" t="s">
        <v>569</v>
      </c>
      <c r="L21" s="354" t="s">
        <v>677</v>
      </c>
      <c r="M21" s="355" t="s">
        <v>678</v>
      </c>
      <c r="N21" s="354" t="s">
        <v>669</v>
      </c>
    </row>
    <row r="22" spans="1:14" ht="167.25" customHeight="1" x14ac:dyDescent="0.25">
      <c r="A22" s="514"/>
      <c r="B22" s="515"/>
      <c r="C22" s="350" t="s">
        <v>660</v>
      </c>
      <c r="D22" s="380" t="s">
        <v>823</v>
      </c>
      <c r="E22" s="351" t="s">
        <v>824</v>
      </c>
      <c r="F22" s="352" t="s">
        <v>823</v>
      </c>
      <c r="G22" s="353" t="s">
        <v>824</v>
      </c>
      <c r="H22" s="380" t="s">
        <v>823</v>
      </c>
      <c r="I22" s="351" t="s">
        <v>824</v>
      </c>
      <c r="J22" s="352" t="s">
        <v>679</v>
      </c>
      <c r="K22" s="353" t="s">
        <v>679</v>
      </c>
      <c r="L22" s="354"/>
      <c r="M22" s="355"/>
      <c r="N22" s="354"/>
    </row>
    <row r="23" spans="1:14" ht="167.25" customHeight="1" thickBot="1" x14ac:dyDescent="0.3">
      <c r="A23" s="514"/>
      <c r="B23" s="515"/>
      <c r="C23" s="350" t="s">
        <v>661</v>
      </c>
      <c r="D23" s="306" t="s">
        <v>823</v>
      </c>
      <c r="E23" s="307" t="s">
        <v>824</v>
      </c>
      <c r="F23" s="329" t="s">
        <v>823</v>
      </c>
      <c r="G23" s="330" t="s">
        <v>824</v>
      </c>
      <c r="H23" s="306" t="s">
        <v>823</v>
      </c>
      <c r="I23" s="307" t="s">
        <v>824</v>
      </c>
      <c r="J23" s="329" t="s">
        <v>679</v>
      </c>
      <c r="K23" s="330" t="s">
        <v>679</v>
      </c>
      <c r="L23" s="338"/>
      <c r="M23" s="339"/>
      <c r="N23" s="338"/>
    </row>
    <row r="24" spans="1:14" ht="156" customHeight="1" thickBot="1" x14ac:dyDescent="0.3">
      <c r="A24" s="507"/>
      <c r="B24" s="508"/>
      <c r="C24" s="226" t="s">
        <v>662</v>
      </c>
      <c r="D24" s="306" t="s">
        <v>825</v>
      </c>
      <c r="E24" s="307" t="s">
        <v>825</v>
      </c>
      <c r="F24" s="329" t="s">
        <v>825</v>
      </c>
      <c r="G24" s="330" t="s">
        <v>825</v>
      </c>
      <c r="H24" s="306" t="s">
        <v>569</v>
      </c>
      <c r="I24" s="307" t="s">
        <v>569</v>
      </c>
      <c r="J24" s="329" t="s">
        <v>569</v>
      </c>
      <c r="K24" s="330" t="s">
        <v>569</v>
      </c>
      <c r="L24" s="338"/>
      <c r="M24" s="339"/>
      <c r="N24" s="338"/>
    </row>
  </sheetData>
  <sheetProtection algorithmName="SHA-512" hashValue="X8KiMJREvINk4BqiEYd+9otY0ytSbeIjj5KH2XajAFX97/Zre5TVlT9Dxz1UsbidH3vj4Or8NQa3wvEEjLN5EQ==" saltValue="IzbQ2I4vSGdkisGwxsF+x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2"/>
  <sheetViews>
    <sheetView showGridLines="0" workbookViewId="0"/>
  </sheetViews>
  <sheetFormatPr defaultRowHeight="15" x14ac:dyDescent="0.25"/>
  <cols>
    <col min="1" max="1" width="12.140625" customWidth="1"/>
  </cols>
  <sheetData>
    <row r="1" spans="1:10" ht="18.75" x14ac:dyDescent="0.3">
      <c r="A1" s="2" t="str">
        <f>'Cover and Instructions'!A1</f>
        <v>Georgia Families MHPAEA Parity</v>
      </c>
      <c r="J1" s="41" t="s">
        <v>565</v>
      </c>
    </row>
    <row r="2" spans="1:10" ht="26.25" x14ac:dyDescent="0.4">
      <c r="A2" s="3" t="s">
        <v>16</v>
      </c>
    </row>
    <row r="3" spans="1:10" ht="21" x14ac:dyDescent="0.35">
      <c r="A3" s="7" t="s">
        <v>51</v>
      </c>
    </row>
    <row r="5" spans="1:10" x14ac:dyDescent="0.25">
      <c r="A5" s="12" t="s">
        <v>98</v>
      </c>
    </row>
    <row r="6" spans="1:10" x14ac:dyDescent="0.25">
      <c r="A6" s="12"/>
    </row>
    <row r="7" spans="1:10" x14ac:dyDescent="0.25">
      <c r="A7" s="10" t="s">
        <v>65</v>
      </c>
      <c r="B7" t="s">
        <v>66</v>
      </c>
    </row>
    <row r="8" spans="1:10" x14ac:dyDescent="0.25">
      <c r="A8" s="10" t="s">
        <v>52</v>
      </c>
      <c r="B8" t="s">
        <v>53</v>
      </c>
    </row>
    <row r="9" spans="1:10" x14ac:dyDescent="0.25">
      <c r="A9" s="10" t="s">
        <v>67</v>
      </c>
      <c r="B9" t="s">
        <v>68</v>
      </c>
    </row>
    <row r="10" spans="1:10" x14ac:dyDescent="0.25">
      <c r="A10" s="10" t="s">
        <v>481</v>
      </c>
      <c r="B10" t="s">
        <v>482</v>
      </c>
    </row>
    <row r="11" spans="1:10" x14ac:dyDescent="0.25">
      <c r="A11" s="10" t="s">
        <v>151</v>
      </c>
      <c r="B11" t="s">
        <v>152</v>
      </c>
    </row>
    <row r="12" spans="1:10" x14ac:dyDescent="0.25">
      <c r="A12" s="10" t="s">
        <v>86</v>
      </c>
      <c r="B12" t="s">
        <v>87</v>
      </c>
    </row>
    <row r="13" spans="1:10" x14ac:dyDescent="0.25">
      <c r="A13" s="10" t="s">
        <v>479</v>
      </c>
      <c r="B13" t="s">
        <v>480</v>
      </c>
    </row>
    <row r="14" spans="1:10" x14ac:dyDescent="0.25">
      <c r="A14" s="10" t="s">
        <v>149</v>
      </c>
      <c r="B14" t="s">
        <v>14</v>
      </c>
    </row>
    <row r="15" spans="1:10" x14ac:dyDescent="0.25">
      <c r="A15" s="10" t="s">
        <v>60</v>
      </c>
      <c r="B15" t="s">
        <v>493</v>
      </c>
    </row>
    <row r="16" spans="1:10" x14ac:dyDescent="0.25">
      <c r="A16" s="10" t="s">
        <v>58</v>
      </c>
      <c r="B16" t="s">
        <v>59</v>
      </c>
    </row>
    <row r="17" spans="1:2" x14ac:dyDescent="0.25">
      <c r="A17" s="10" t="s">
        <v>57</v>
      </c>
      <c r="B17" t="s">
        <v>69</v>
      </c>
    </row>
    <row r="18" spans="1:2" x14ac:dyDescent="0.25">
      <c r="A18" s="10" t="s">
        <v>127</v>
      </c>
      <c r="B18" t="s">
        <v>128</v>
      </c>
    </row>
    <row r="19" spans="1:2" x14ac:dyDescent="0.25">
      <c r="A19" s="10" t="s">
        <v>13</v>
      </c>
      <c r="B19" t="s">
        <v>56</v>
      </c>
    </row>
    <row r="20" spans="1:2" x14ac:dyDescent="0.25">
      <c r="A20" s="10" t="s">
        <v>150</v>
      </c>
      <c r="B20" t="s">
        <v>15</v>
      </c>
    </row>
    <row r="21" spans="1:2" x14ac:dyDescent="0.25">
      <c r="A21" s="10" t="s">
        <v>61</v>
      </c>
      <c r="B21" t="s">
        <v>63</v>
      </c>
    </row>
    <row r="22" spans="1:2" x14ac:dyDescent="0.25">
      <c r="A22" s="10" t="s">
        <v>62</v>
      </c>
      <c r="B22" t="s">
        <v>64</v>
      </c>
    </row>
    <row r="23" spans="1:2" x14ac:dyDescent="0.25">
      <c r="A23" s="10" t="s">
        <v>54</v>
      </c>
      <c r="B23" t="s">
        <v>55</v>
      </c>
    </row>
    <row r="24" spans="1:2" x14ac:dyDescent="0.25">
      <c r="A24" s="10" t="s">
        <v>179</v>
      </c>
      <c r="B24" t="s">
        <v>424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F8971D"/>
  </sheetPr>
  <dimension ref="A1:N15"/>
  <sheetViews>
    <sheetView showGridLines="0" workbookViewId="0">
      <selection activeCell="I14" sqref="I14:M14"/>
    </sheetView>
  </sheetViews>
  <sheetFormatPr defaultColWidth="9.140625" defaultRowHeight="15" x14ac:dyDescent="0.25"/>
  <cols>
    <col min="1" max="2" width="3" style="43" customWidth="1"/>
    <col min="3" max="7" width="9.140625" style="43"/>
    <col min="8" max="8" width="3" style="43" customWidth="1"/>
    <col min="9" max="16384" width="9.140625" style="43"/>
  </cols>
  <sheetData>
    <row r="1" spans="1:14" ht="18.75" x14ac:dyDescent="0.3">
      <c r="A1" s="42" t="str">
        <f>'Cover and Instructions'!A1</f>
        <v>Georgia Families MHPAEA Parity</v>
      </c>
      <c r="N1" s="44" t="s">
        <v>565</v>
      </c>
    </row>
    <row r="2" spans="1:14" ht="26.25" x14ac:dyDescent="0.4">
      <c r="A2" s="45" t="s">
        <v>16</v>
      </c>
    </row>
    <row r="3" spans="1:14" ht="21" x14ac:dyDescent="0.35">
      <c r="A3" s="47" t="s">
        <v>122</v>
      </c>
      <c r="B3" s="251"/>
      <c r="C3" s="251"/>
      <c r="D3" s="251"/>
      <c r="E3" s="251"/>
      <c r="F3" s="251"/>
      <c r="G3" s="251"/>
      <c r="H3" s="251"/>
      <c r="I3" s="251"/>
      <c r="J3" s="251"/>
      <c r="K3" s="251"/>
      <c r="L3" s="251"/>
      <c r="M3" s="251"/>
      <c r="N3" s="251"/>
    </row>
    <row r="5" spans="1:14" x14ac:dyDescent="0.25">
      <c r="A5" s="49" t="s">
        <v>0</v>
      </c>
      <c r="D5" s="50" t="str">
        <f>'Cover and Instructions'!$D$4</f>
        <v>Amerigroup Community Care</v>
      </c>
    </row>
    <row r="6" spans="1:14" x14ac:dyDescent="0.25">
      <c r="A6" s="49" t="s">
        <v>510</v>
      </c>
      <c r="D6" s="50" t="str">
        <f>'Cover and Instructions'!D5</f>
        <v>Title XIX Adults</v>
      </c>
    </row>
    <row r="8" spans="1:14" x14ac:dyDescent="0.25">
      <c r="A8" s="252"/>
      <c r="B8" s="516" t="s">
        <v>488</v>
      </c>
      <c r="C8" s="516"/>
      <c r="D8" s="516"/>
      <c r="E8" s="516"/>
      <c r="F8" s="516"/>
      <c r="G8" s="516"/>
      <c r="H8" s="516"/>
      <c r="I8" s="516"/>
      <c r="J8" s="516"/>
      <c r="K8" s="516"/>
      <c r="L8" s="516"/>
      <c r="M8" s="516"/>
      <c r="N8" s="516"/>
    </row>
    <row r="9" spans="1:14" x14ac:dyDescent="0.25">
      <c r="A9" s="252"/>
      <c r="B9" s="516"/>
      <c r="C9" s="516"/>
      <c r="D9" s="516"/>
      <c r="E9" s="516"/>
      <c r="F9" s="516"/>
      <c r="G9" s="516"/>
      <c r="H9" s="516"/>
      <c r="I9" s="516"/>
      <c r="J9" s="516"/>
      <c r="K9" s="516"/>
      <c r="L9" s="516"/>
      <c r="M9" s="516"/>
      <c r="N9" s="516"/>
    </row>
    <row r="10" spans="1:14" ht="25.5" customHeight="1" x14ac:dyDescent="0.25">
      <c r="A10" s="252"/>
      <c r="B10" s="516"/>
      <c r="C10" s="516"/>
      <c r="D10" s="516"/>
      <c r="E10" s="516"/>
      <c r="F10" s="516"/>
      <c r="G10" s="516"/>
      <c r="H10" s="516"/>
      <c r="I10" s="516"/>
      <c r="J10" s="516"/>
      <c r="K10" s="516"/>
      <c r="L10" s="516"/>
      <c r="M10" s="516"/>
      <c r="N10" s="516"/>
    </row>
    <row r="11" spans="1:14" x14ac:dyDescent="0.25">
      <c r="A11" s="252"/>
      <c r="B11" s="253"/>
      <c r="C11" s="253"/>
      <c r="D11" s="253"/>
      <c r="E11" s="253"/>
      <c r="F11" s="253"/>
      <c r="G11" s="253"/>
      <c r="H11" s="253"/>
      <c r="I11" s="253"/>
      <c r="J11" s="253"/>
      <c r="K11" s="253"/>
      <c r="L11" s="253"/>
      <c r="M11" s="253"/>
      <c r="N11" s="251"/>
    </row>
    <row r="12" spans="1:14" ht="15" customHeight="1" x14ac:dyDescent="0.25">
      <c r="A12" s="252"/>
      <c r="B12" s="254" t="s">
        <v>281</v>
      </c>
      <c r="C12" s="254"/>
      <c r="D12" s="254"/>
      <c r="E12" s="254"/>
      <c r="F12" s="254"/>
      <c r="G12" s="254"/>
      <c r="H12" s="254"/>
      <c r="I12" s="254"/>
      <c r="J12" s="254"/>
      <c r="K12" s="254"/>
      <c r="L12" s="254"/>
      <c r="M12" s="254"/>
      <c r="N12" s="251"/>
    </row>
    <row r="13" spans="1:14" x14ac:dyDescent="0.25">
      <c r="A13" s="252"/>
      <c r="B13" s="253"/>
      <c r="C13" s="253"/>
      <c r="D13" s="253"/>
      <c r="E13" s="253"/>
      <c r="F13" s="253"/>
      <c r="G13" s="253"/>
      <c r="H13" s="253"/>
      <c r="I13" s="253"/>
      <c r="J13" s="253"/>
      <c r="K13" s="253"/>
      <c r="L13" s="253"/>
      <c r="M13" s="253"/>
      <c r="N13" s="251"/>
    </row>
    <row r="14" spans="1:14" x14ac:dyDescent="0.25">
      <c r="A14" s="252"/>
      <c r="B14" s="251"/>
      <c r="C14" s="517" t="s">
        <v>827</v>
      </c>
      <c r="D14" s="517"/>
      <c r="E14" s="517"/>
      <c r="F14" s="517"/>
      <c r="G14" s="517"/>
      <c r="H14" s="251"/>
      <c r="I14" s="517" t="s">
        <v>828</v>
      </c>
      <c r="J14" s="517"/>
      <c r="K14" s="517"/>
      <c r="L14" s="517"/>
      <c r="M14" s="517"/>
      <c r="N14" s="251"/>
    </row>
    <row r="15" spans="1:14" x14ac:dyDescent="0.25">
      <c r="A15" s="252"/>
      <c r="B15" s="251"/>
      <c r="C15" s="251" t="s">
        <v>123</v>
      </c>
      <c r="D15" s="251"/>
      <c r="E15" s="251"/>
      <c r="F15" s="251"/>
      <c r="G15" s="251"/>
      <c r="H15" s="251"/>
      <c r="I15" s="251" t="s">
        <v>124</v>
      </c>
      <c r="J15" s="251"/>
      <c r="K15" s="251"/>
      <c r="L15" s="251"/>
      <c r="M15" s="251"/>
      <c r="N15" s="251"/>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514</v>
      </c>
      <c r="C1" s="38" t="s">
        <v>515</v>
      </c>
    </row>
    <row r="2" spans="1:3" x14ac:dyDescent="0.25">
      <c r="A2" t="s">
        <v>504</v>
      </c>
      <c r="C2" t="s">
        <v>507</v>
      </c>
    </row>
    <row r="3" spans="1:3" x14ac:dyDescent="0.25">
      <c r="A3" t="s">
        <v>505</v>
      </c>
      <c r="C3" t="s">
        <v>508</v>
      </c>
    </row>
    <row r="4" spans="1:3" x14ac:dyDescent="0.25">
      <c r="A4" t="s">
        <v>506</v>
      </c>
      <c r="C4" t="s">
        <v>509</v>
      </c>
    </row>
    <row r="5" spans="1:3" x14ac:dyDescent="0.25">
      <c r="A5" t="s">
        <v>564</v>
      </c>
    </row>
  </sheetData>
  <sheetProtection algorithmName="SHA-512" hashValue="P7J8Dd/092nwpZH2a4hRhTfHnkfI3zp5wXAPZn6fFiZAGEMA6ykcZf7+cSfcqac1JPqlWRKh9FgcG+mumW9AZg==" saltValue="lIma7WJv0PHEESpnjSVgX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371</v>
      </c>
    </row>
    <row r="3" spans="1:1" x14ac:dyDescent="0.25">
      <c r="A3" t="s">
        <v>372</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CC5CA"/>
  </sheetPr>
  <dimension ref="A1:L67"/>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1" t="s">
        <v>565</v>
      </c>
    </row>
    <row r="2" spans="1:12" ht="26.25" x14ac:dyDescent="0.4">
      <c r="A2" s="3" t="s">
        <v>16</v>
      </c>
    </row>
    <row r="3" spans="1:12" ht="21" x14ac:dyDescent="0.35">
      <c r="A3" s="7" t="s">
        <v>88</v>
      </c>
    </row>
    <row r="5" spans="1:12" x14ac:dyDescent="0.25">
      <c r="A5" s="12" t="s">
        <v>85</v>
      </c>
    </row>
    <row r="7" spans="1:12" x14ac:dyDescent="0.25">
      <c r="A7" s="381" t="s">
        <v>22</v>
      </c>
      <c r="B7" s="381"/>
      <c r="C7" s="381"/>
      <c r="D7" s="381"/>
      <c r="E7" s="381"/>
      <c r="F7" s="381"/>
      <c r="G7" s="381"/>
      <c r="H7" s="381"/>
      <c r="I7" s="381"/>
      <c r="J7" s="381"/>
      <c r="K7" s="381"/>
      <c r="L7" s="381"/>
    </row>
    <row r="8" spans="1:12" x14ac:dyDescent="0.25">
      <c r="A8" s="381"/>
      <c r="B8" s="381"/>
      <c r="C8" s="381"/>
      <c r="D8" s="381"/>
      <c r="E8" s="381"/>
      <c r="F8" s="381"/>
      <c r="G8" s="381"/>
      <c r="H8" s="381"/>
      <c r="I8" s="381"/>
      <c r="J8" s="381"/>
      <c r="K8" s="381"/>
      <c r="L8" s="381"/>
    </row>
    <row r="9" spans="1:12" x14ac:dyDescent="0.25">
      <c r="A9" s="6"/>
      <c r="B9" s="6"/>
      <c r="C9" s="6"/>
      <c r="D9" s="6"/>
      <c r="E9" s="6"/>
      <c r="F9" s="6"/>
      <c r="G9" s="6"/>
      <c r="H9" s="6"/>
      <c r="I9" s="6"/>
      <c r="J9" s="6"/>
      <c r="K9" s="6"/>
      <c r="L9" s="6"/>
    </row>
    <row r="10" spans="1:12" x14ac:dyDescent="0.25">
      <c r="A10" s="381" t="s">
        <v>21</v>
      </c>
      <c r="B10" s="381"/>
      <c r="C10" s="381"/>
      <c r="D10" s="381"/>
      <c r="E10" s="381"/>
      <c r="F10" s="381"/>
      <c r="G10" s="381"/>
      <c r="H10" s="381"/>
      <c r="I10" s="381"/>
      <c r="J10" s="381"/>
      <c r="K10" s="381"/>
      <c r="L10" s="381"/>
    </row>
    <row r="11" spans="1:12" x14ac:dyDescent="0.25">
      <c r="A11" s="381"/>
      <c r="B11" s="381"/>
      <c r="C11" s="381"/>
      <c r="D11" s="381"/>
      <c r="E11" s="381"/>
      <c r="F11" s="381"/>
      <c r="G11" s="381"/>
      <c r="H11" s="381"/>
      <c r="I11" s="381"/>
      <c r="J11" s="381"/>
      <c r="K11" s="381"/>
      <c r="L11" s="381"/>
    </row>
    <row r="13" spans="1:12" x14ac:dyDescent="0.25">
      <c r="A13" s="12" t="s">
        <v>99</v>
      </c>
    </row>
    <row r="15" spans="1:12" x14ac:dyDescent="0.25">
      <c r="A15" s="9" t="s">
        <v>23</v>
      </c>
    </row>
    <row r="16" spans="1:12" x14ac:dyDescent="0.25">
      <c r="A16" s="381" t="s">
        <v>37</v>
      </c>
      <c r="B16" s="381"/>
      <c r="C16" s="381"/>
      <c r="D16" s="381"/>
      <c r="E16" s="381"/>
      <c r="F16" s="381"/>
      <c r="G16" s="381"/>
      <c r="H16" s="381"/>
      <c r="I16" s="381"/>
      <c r="J16" s="381"/>
      <c r="K16" s="381"/>
      <c r="L16" s="381"/>
    </row>
    <row r="17" spans="1:12" x14ac:dyDescent="0.25">
      <c r="A17" s="381"/>
      <c r="B17" s="381"/>
      <c r="C17" s="381"/>
      <c r="D17" s="381"/>
      <c r="E17" s="381"/>
      <c r="F17" s="381"/>
      <c r="G17" s="381"/>
      <c r="H17" s="381"/>
      <c r="I17" s="381"/>
      <c r="J17" s="381"/>
      <c r="K17" s="381"/>
      <c r="L17" s="381"/>
    </row>
    <row r="18" spans="1:12" x14ac:dyDescent="0.25">
      <c r="A18" s="381"/>
      <c r="B18" s="381"/>
      <c r="C18" s="381"/>
      <c r="D18" s="381"/>
      <c r="E18" s="381"/>
      <c r="F18" s="381"/>
      <c r="G18" s="381"/>
      <c r="H18" s="381"/>
      <c r="I18" s="381"/>
      <c r="J18" s="381"/>
      <c r="K18" s="381"/>
      <c r="L18" s="381"/>
    </row>
    <row r="19" spans="1:12" x14ac:dyDescent="0.25">
      <c r="A19" s="381"/>
      <c r="B19" s="381"/>
      <c r="C19" s="381"/>
      <c r="D19" s="381"/>
      <c r="E19" s="381"/>
      <c r="F19" s="381"/>
      <c r="G19" s="381"/>
      <c r="H19" s="381"/>
      <c r="I19" s="381"/>
      <c r="J19" s="381"/>
      <c r="K19" s="381"/>
      <c r="L19" s="381"/>
    </row>
    <row r="21" spans="1:12" x14ac:dyDescent="0.25">
      <c r="A21" s="9" t="s">
        <v>24</v>
      </c>
    </row>
    <row r="22" spans="1:12" x14ac:dyDescent="0.25">
      <c r="A22" s="381" t="s">
        <v>25</v>
      </c>
      <c r="B22" s="381"/>
      <c r="C22" s="381"/>
      <c r="D22" s="381"/>
      <c r="E22" s="381"/>
      <c r="F22" s="381"/>
      <c r="G22" s="381"/>
      <c r="H22" s="381"/>
      <c r="I22" s="381"/>
      <c r="J22" s="381"/>
      <c r="K22" s="381"/>
      <c r="L22" s="381"/>
    </row>
    <row r="23" spans="1:12" x14ac:dyDescent="0.25">
      <c r="A23" s="381"/>
      <c r="B23" s="381"/>
      <c r="C23" s="381"/>
      <c r="D23" s="381"/>
      <c r="E23" s="381"/>
      <c r="F23" s="381"/>
      <c r="G23" s="381"/>
      <c r="H23" s="381"/>
      <c r="I23" s="381"/>
      <c r="J23" s="381"/>
      <c r="K23" s="381"/>
      <c r="L23" s="381"/>
    </row>
    <row r="25" spans="1:12" x14ac:dyDescent="0.25">
      <c r="B25" s="5" t="s">
        <v>26</v>
      </c>
      <c r="C25" s="381" t="s">
        <v>27</v>
      </c>
      <c r="D25" s="381"/>
      <c r="E25" s="381"/>
      <c r="F25" s="381"/>
      <c r="G25" s="381"/>
      <c r="H25" s="381"/>
      <c r="I25" s="381"/>
      <c r="J25" s="381"/>
      <c r="K25" s="381"/>
      <c r="L25" s="381"/>
    </row>
    <row r="26" spans="1:12" x14ac:dyDescent="0.25">
      <c r="C26" s="381"/>
      <c r="D26" s="381"/>
      <c r="E26" s="381"/>
      <c r="F26" s="381"/>
      <c r="G26" s="381"/>
      <c r="H26" s="381"/>
      <c r="I26" s="381"/>
      <c r="J26" s="381"/>
      <c r="K26" s="381"/>
      <c r="L26" s="381"/>
    </row>
    <row r="27" spans="1:12" x14ac:dyDescent="0.25">
      <c r="C27" s="381"/>
      <c r="D27" s="381"/>
      <c r="E27" s="381"/>
      <c r="F27" s="381"/>
      <c r="G27" s="381"/>
      <c r="H27" s="381"/>
      <c r="I27" s="381"/>
      <c r="J27" s="381"/>
      <c r="K27" s="381"/>
      <c r="L27" s="381"/>
    </row>
    <row r="29" spans="1:12" x14ac:dyDescent="0.25">
      <c r="B29" s="5" t="s">
        <v>28</v>
      </c>
      <c r="C29" s="381" t="s">
        <v>29</v>
      </c>
      <c r="D29" s="381"/>
      <c r="E29" s="381"/>
      <c r="F29" s="381"/>
      <c r="G29" s="381"/>
      <c r="H29" s="381"/>
      <c r="I29" s="381"/>
      <c r="J29" s="381"/>
      <c r="K29" s="381"/>
      <c r="L29" s="381"/>
    </row>
    <row r="30" spans="1:12" x14ac:dyDescent="0.25">
      <c r="C30" s="381"/>
      <c r="D30" s="381"/>
      <c r="E30" s="381"/>
      <c r="F30" s="381"/>
      <c r="G30" s="381"/>
      <c r="H30" s="381"/>
      <c r="I30" s="381"/>
      <c r="J30" s="381"/>
      <c r="K30" s="381"/>
      <c r="L30" s="381"/>
    </row>
    <row r="31" spans="1:12" x14ac:dyDescent="0.25">
      <c r="C31" s="381"/>
      <c r="D31" s="381"/>
      <c r="E31" s="381"/>
      <c r="F31" s="381"/>
      <c r="G31" s="381"/>
      <c r="H31" s="381"/>
      <c r="I31" s="381"/>
      <c r="J31" s="381"/>
      <c r="K31" s="381"/>
      <c r="L31" s="381"/>
    </row>
    <row r="33" spans="1:12" x14ac:dyDescent="0.25">
      <c r="A33" s="9" t="s">
        <v>30</v>
      </c>
    </row>
    <row r="34" spans="1:12" x14ac:dyDescent="0.25">
      <c r="A34" s="381" t="s">
        <v>495</v>
      </c>
      <c r="B34" s="381"/>
      <c r="C34" s="381"/>
      <c r="D34" s="381"/>
      <c r="E34" s="381"/>
      <c r="F34" s="381"/>
      <c r="G34" s="381"/>
      <c r="H34" s="381"/>
      <c r="I34" s="381"/>
      <c r="J34" s="381"/>
      <c r="K34" s="381"/>
      <c r="L34" s="381"/>
    </row>
    <row r="35" spans="1:12" x14ac:dyDescent="0.25">
      <c r="A35" s="381"/>
      <c r="B35" s="381"/>
      <c r="C35" s="381"/>
      <c r="D35" s="381"/>
      <c r="E35" s="381"/>
      <c r="F35" s="381"/>
      <c r="G35" s="381"/>
      <c r="H35" s="381"/>
      <c r="I35" s="381"/>
      <c r="J35" s="381"/>
      <c r="K35" s="381"/>
      <c r="L35" s="381"/>
    </row>
    <row r="36" spans="1:12" x14ac:dyDescent="0.25">
      <c r="A36" s="381"/>
      <c r="B36" s="381"/>
      <c r="C36" s="381"/>
      <c r="D36" s="381"/>
      <c r="E36" s="381"/>
      <c r="F36" s="381"/>
      <c r="G36" s="381"/>
      <c r="H36" s="381"/>
      <c r="I36" s="381"/>
      <c r="J36" s="381"/>
      <c r="K36" s="381"/>
      <c r="L36" s="381"/>
    </row>
    <row r="37" spans="1:12" x14ac:dyDescent="0.25">
      <c r="A37" s="381"/>
      <c r="B37" s="381"/>
      <c r="C37" s="381"/>
      <c r="D37" s="381"/>
      <c r="E37" s="381"/>
      <c r="F37" s="381"/>
      <c r="G37" s="381"/>
      <c r="H37" s="381"/>
      <c r="I37" s="381"/>
      <c r="J37" s="381"/>
      <c r="K37" s="381"/>
      <c r="L37" s="381"/>
    </row>
    <row r="39" spans="1:12" x14ac:dyDescent="0.25">
      <c r="A39" s="9" t="s">
        <v>31</v>
      </c>
    </row>
    <row r="40" spans="1:12" x14ac:dyDescent="0.25">
      <c r="A40" s="381" t="s">
        <v>32</v>
      </c>
      <c r="B40" s="381"/>
      <c r="C40" s="381"/>
      <c r="D40" s="381"/>
      <c r="E40" s="381"/>
      <c r="F40" s="381"/>
      <c r="G40" s="381"/>
      <c r="H40" s="381"/>
      <c r="I40" s="381"/>
      <c r="J40" s="381"/>
      <c r="K40" s="381"/>
      <c r="L40" s="381"/>
    </row>
    <row r="41" spans="1:12" x14ac:dyDescent="0.25">
      <c r="A41" s="381"/>
      <c r="B41" s="381"/>
      <c r="C41" s="381"/>
      <c r="D41" s="381"/>
      <c r="E41" s="381"/>
      <c r="F41" s="381"/>
      <c r="G41" s="381"/>
      <c r="H41" s="381"/>
      <c r="I41" s="381"/>
      <c r="J41" s="381"/>
      <c r="K41" s="381"/>
      <c r="L41" s="381"/>
    </row>
    <row r="43" spans="1:12" x14ac:dyDescent="0.25">
      <c r="B43" s="5" t="s">
        <v>34</v>
      </c>
      <c r="C43" t="s">
        <v>33</v>
      </c>
    </row>
    <row r="45" spans="1:12" x14ac:dyDescent="0.25">
      <c r="B45" s="5" t="s">
        <v>35</v>
      </c>
      <c r="C45" s="381" t="s">
        <v>36</v>
      </c>
      <c r="D45" s="381"/>
      <c r="E45" s="381"/>
      <c r="F45" s="381"/>
      <c r="G45" s="381"/>
      <c r="H45" s="381"/>
      <c r="I45" s="381"/>
      <c r="J45" s="381"/>
      <c r="K45" s="381"/>
      <c r="L45" s="381"/>
    </row>
    <row r="46" spans="1:12" x14ac:dyDescent="0.25">
      <c r="C46" s="381"/>
      <c r="D46" s="381"/>
      <c r="E46" s="381"/>
      <c r="F46" s="381"/>
      <c r="G46" s="381"/>
      <c r="H46" s="381"/>
      <c r="I46" s="381"/>
      <c r="J46" s="381"/>
      <c r="K46" s="381"/>
      <c r="L46" s="381"/>
    </row>
    <row r="48" spans="1:12" x14ac:dyDescent="0.25">
      <c r="A48" s="12" t="s">
        <v>494</v>
      </c>
    </row>
    <row r="49" spans="1:12" ht="15" customHeight="1" x14ac:dyDescent="0.25">
      <c r="A49" s="395" t="s">
        <v>282</v>
      </c>
      <c r="B49" s="395"/>
      <c r="C49" s="395"/>
      <c r="D49" s="395"/>
      <c r="E49" s="395"/>
      <c r="F49" s="395"/>
      <c r="G49" s="395"/>
      <c r="H49" s="395"/>
      <c r="I49" s="395"/>
      <c r="J49" s="395"/>
      <c r="K49" s="395"/>
      <c r="L49" s="395"/>
    </row>
    <row r="50" spans="1:12" x14ac:dyDescent="0.25">
      <c r="A50" s="395"/>
      <c r="B50" s="395"/>
      <c r="C50" s="395"/>
      <c r="D50" s="395"/>
      <c r="E50" s="395"/>
      <c r="F50" s="395"/>
      <c r="G50" s="395"/>
      <c r="H50" s="395"/>
      <c r="I50" s="395"/>
      <c r="J50" s="395"/>
      <c r="K50" s="395"/>
      <c r="L50" s="395"/>
    </row>
    <row r="52" spans="1:12" x14ac:dyDescent="0.25">
      <c r="B52" s="27" t="s">
        <v>346</v>
      </c>
    </row>
    <row r="53" spans="1:12" ht="15" customHeight="1" x14ac:dyDescent="0.25">
      <c r="B53" s="395" t="s">
        <v>339</v>
      </c>
      <c r="C53" s="395"/>
      <c r="D53" s="395"/>
      <c r="E53" s="395"/>
      <c r="F53" s="395"/>
      <c r="G53" s="395"/>
      <c r="H53" s="395"/>
      <c r="I53" s="395"/>
      <c r="J53" s="395"/>
      <c r="K53" s="395"/>
      <c r="L53" s="395"/>
    </row>
    <row r="54" spans="1:12" x14ac:dyDescent="0.25">
      <c r="B54" s="395"/>
      <c r="C54" s="395"/>
      <c r="D54" s="395"/>
      <c r="E54" s="395"/>
      <c r="F54" s="395"/>
      <c r="G54" s="395"/>
      <c r="H54" s="395"/>
      <c r="I54" s="395"/>
      <c r="J54" s="395"/>
      <c r="K54" s="395"/>
      <c r="L54" s="395"/>
    </row>
    <row r="55" spans="1:12" x14ac:dyDescent="0.25">
      <c r="B55" s="395"/>
      <c r="C55" s="395"/>
      <c r="D55" s="395"/>
      <c r="E55" s="395"/>
      <c r="F55" s="395"/>
      <c r="G55" s="395"/>
      <c r="H55" s="395"/>
      <c r="I55" s="395"/>
      <c r="J55" s="395"/>
      <c r="K55" s="395"/>
      <c r="L55" s="395"/>
    </row>
    <row r="57" spans="1:12" x14ac:dyDescent="0.25">
      <c r="B57" s="27" t="s">
        <v>347</v>
      </c>
    </row>
    <row r="58" spans="1:12" x14ac:dyDescent="0.25">
      <c r="B58" s="395" t="s">
        <v>340</v>
      </c>
      <c r="C58" s="395"/>
      <c r="D58" s="395"/>
      <c r="E58" s="395"/>
      <c r="F58" s="395"/>
      <c r="G58" s="395"/>
      <c r="H58" s="395"/>
      <c r="I58" s="395"/>
      <c r="J58" s="395"/>
      <c r="K58" s="395"/>
      <c r="L58" s="395"/>
    </row>
    <row r="59" spans="1:12" x14ac:dyDescent="0.25">
      <c r="B59" s="395"/>
      <c r="C59" s="395"/>
      <c r="D59" s="395"/>
      <c r="E59" s="395"/>
      <c r="F59" s="395"/>
      <c r="G59" s="395"/>
      <c r="H59" s="395"/>
      <c r="I59" s="395"/>
      <c r="J59" s="395"/>
      <c r="K59" s="395"/>
      <c r="L59" s="395"/>
    </row>
    <row r="60" spans="1:12" x14ac:dyDescent="0.25">
      <c r="B60" s="395"/>
      <c r="C60" s="395"/>
      <c r="D60" s="395"/>
      <c r="E60" s="395"/>
      <c r="F60" s="395"/>
      <c r="G60" s="395"/>
      <c r="H60" s="395"/>
      <c r="I60" s="395"/>
      <c r="J60" s="395"/>
      <c r="K60" s="395"/>
      <c r="L60" s="395"/>
    </row>
    <row r="61" spans="1:12" x14ac:dyDescent="0.25">
      <c r="B61" s="395"/>
      <c r="C61" s="395"/>
      <c r="D61" s="395"/>
      <c r="E61" s="395"/>
      <c r="F61" s="395"/>
      <c r="G61" s="395"/>
      <c r="H61" s="395"/>
      <c r="I61" s="395"/>
      <c r="J61" s="395"/>
      <c r="K61" s="395"/>
      <c r="L61" s="395"/>
    </row>
    <row r="63" spans="1:12" x14ac:dyDescent="0.25">
      <c r="B63" s="27" t="s">
        <v>342</v>
      </c>
    </row>
    <row r="64" spans="1:12" ht="15" customHeight="1" x14ac:dyDescent="0.25">
      <c r="B64" s="395" t="s">
        <v>341</v>
      </c>
      <c r="C64" s="395"/>
      <c r="D64" s="395"/>
      <c r="E64" s="395"/>
      <c r="F64" s="395"/>
      <c r="G64" s="395"/>
      <c r="H64" s="395"/>
      <c r="I64" s="395"/>
      <c r="J64" s="395"/>
      <c r="K64" s="395"/>
      <c r="L64" s="395"/>
    </row>
    <row r="65" spans="2:12" x14ac:dyDescent="0.25">
      <c r="B65" s="395"/>
      <c r="C65" s="395"/>
      <c r="D65" s="395"/>
      <c r="E65" s="395"/>
      <c r="F65" s="395"/>
      <c r="G65" s="395"/>
      <c r="H65" s="395"/>
      <c r="I65" s="395"/>
      <c r="J65" s="395"/>
      <c r="K65" s="395"/>
      <c r="L65" s="395"/>
    </row>
    <row r="66" spans="2:12" x14ac:dyDescent="0.25">
      <c r="B66" s="395"/>
      <c r="C66" s="395"/>
      <c r="D66" s="395"/>
      <c r="E66" s="395"/>
      <c r="F66" s="395"/>
      <c r="G66" s="395"/>
      <c r="H66" s="395"/>
      <c r="I66" s="395"/>
      <c r="J66" s="395"/>
      <c r="K66" s="395"/>
      <c r="L66" s="395"/>
    </row>
    <row r="67" spans="2:12" x14ac:dyDescent="0.25">
      <c r="B67" s="395"/>
      <c r="C67" s="395"/>
      <c r="D67" s="395"/>
      <c r="E67" s="395"/>
      <c r="F67" s="395"/>
      <c r="G67" s="395"/>
      <c r="H67" s="395"/>
      <c r="I67" s="395"/>
      <c r="J67" s="395"/>
      <c r="K67" s="395"/>
      <c r="L67" s="395"/>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3">
    <mergeCell ref="C29:L31"/>
    <mergeCell ref="A7:L8"/>
    <mergeCell ref="A10:L11"/>
    <mergeCell ref="A16:L19"/>
    <mergeCell ref="A22:L23"/>
    <mergeCell ref="C25:L27"/>
    <mergeCell ref="B53:L55"/>
    <mergeCell ref="B58:L61"/>
    <mergeCell ref="B64:L67"/>
    <mergeCell ref="A49:L50"/>
    <mergeCell ref="A34:L37"/>
    <mergeCell ref="A40:L41"/>
    <mergeCell ref="C45:L46"/>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CC5CA"/>
  </sheetPr>
  <dimension ref="A1:M77"/>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90</v>
      </c>
    </row>
    <row r="5" spans="1:13" x14ac:dyDescent="0.25">
      <c r="A5" s="12" t="s">
        <v>85</v>
      </c>
    </row>
    <row r="7" spans="1:13" ht="15" customHeight="1" x14ac:dyDescent="0.25">
      <c r="A7" s="381" t="s">
        <v>20</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10" spans="1:13" x14ac:dyDescent="0.25">
      <c r="A10" s="396" t="s">
        <v>522</v>
      </c>
      <c r="B10" s="396"/>
      <c r="C10" s="396"/>
      <c r="D10" s="396"/>
      <c r="E10" s="396"/>
      <c r="F10" s="396"/>
      <c r="G10" s="396"/>
      <c r="H10" s="396"/>
      <c r="I10" s="396"/>
      <c r="J10" s="396"/>
      <c r="K10" s="396"/>
      <c r="L10" s="396"/>
      <c r="M10" s="396"/>
    </row>
    <row r="11" spans="1:13" x14ac:dyDescent="0.25">
      <c r="A11" s="396"/>
      <c r="B11" s="396"/>
      <c r="C11" s="396"/>
      <c r="D11" s="396"/>
      <c r="E11" s="396"/>
      <c r="F11" s="396"/>
      <c r="G11" s="396"/>
      <c r="H11" s="396"/>
      <c r="I11" s="396"/>
      <c r="J11" s="396"/>
      <c r="K11" s="396"/>
      <c r="L11" s="396"/>
      <c r="M11" s="396"/>
    </row>
    <row r="12" spans="1:13" x14ac:dyDescent="0.25">
      <c r="A12" s="396"/>
      <c r="B12" s="396"/>
      <c r="C12" s="396"/>
      <c r="D12" s="396"/>
      <c r="E12" s="396"/>
      <c r="F12" s="396"/>
      <c r="G12" s="396"/>
      <c r="H12" s="396"/>
      <c r="I12" s="396"/>
      <c r="J12" s="396"/>
      <c r="K12" s="396"/>
      <c r="L12" s="396"/>
      <c r="M12" s="396"/>
    </row>
    <row r="13" spans="1:13" x14ac:dyDescent="0.25">
      <c r="A13" s="396"/>
      <c r="B13" s="396"/>
      <c r="C13" s="396"/>
      <c r="D13" s="396"/>
      <c r="E13" s="396"/>
      <c r="F13" s="396"/>
      <c r="G13" s="396"/>
      <c r="H13" s="396"/>
      <c r="I13" s="396"/>
      <c r="J13" s="396"/>
      <c r="K13" s="396"/>
      <c r="L13" s="396"/>
      <c r="M13" s="396"/>
    </row>
    <row r="14" spans="1:13" x14ac:dyDescent="0.25">
      <c r="A14" s="6"/>
      <c r="B14" s="6"/>
      <c r="C14" s="6"/>
      <c r="D14" s="6"/>
      <c r="E14" s="6"/>
      <c r="F14" s="6"/>
      <c r="G14" s="6"/>
      <c r="H14" s="6"/>
      <c r="I14" s="6"/>
      <c r="J14" s="6"/>
      <c r="K14" s="6"/>
      <c r="L14" s="6"/>
      <c r="M14" s="6"/>
    </row>
    <row r="15" spans="1:13" x14ac:dyDescent="0.25">
      <c r="A15" s="396" t="s">
        <v>523</v>
      </c>
      <c r="B15" s="396"/>
      <c r="C15" s="396"/>
      <c r="D15" s="396"/>
      <c r="E15" s="396"/>
      <c r="F15" s="396"/>
      <c r="G15" s="396"/>
      <c r="H15" s="396"/>
      <c r="I15" s="396"/>
      <c r="J15" s="396"/>
      <c r="K15" s="396"/>
      <c r="L15" s="396"/>
      <c r="M15" s="396"/>
    </row>
    <row r="16" spans="1:13" x14ac:dyDescent="0.25">
      <c r="A16" s="396"/>
      <c r="B16" s="396"/>
      <c r="C16" s="396"/>
      <c r="D16" s="396"/>
      <c r="E16" s="396"/>
      <c r="F16" s="396"/>
      <c r="G16" s="396"/>
      <c r="H16" s="396"/>
      <c r="I16" s="396"/>
      <c r="J16" s="396"/>
      <c r="K16" s="396"/>
      <c r="L16" s="396"/>
      <c r="M16" s="396"/>
    </row>
    <row r="17" spans="1:13" x14ac:dyDescent="0.25">
      <c r="A17" s="396"/>
      <c r="B17" s="396"/>
      <c r="C17" s="396"/>
      <c r="D17" s="396"/>
      <c r="E17" s="396"/>
      <c r="F17" s="396"/>
      <c r="G17" s="396"/>
      <c r="H17" s="396"/>
      <c r="I17" s="396"/>
      <c r="J17" s="396"/>
      <c r="K17" s="396"/>
      <c r="L17" s="396"/>
      <c r="M17" s="396"/>
    </row>
    <row r="18" spans="1:13" x14ac:dyDescent="0.25">
      <c r="A18" s="396"/>
      <c r="B18" s="396"/>
      <c r="C18" s="396"/>
      <c r="D18" s="396"/>
      <c r="E18" s="396"/>
      <c r="F18" s="396"/>
      <c r="G18" s="396"/>
      <c r="H18" s="396"/>
      <c r="I18" s="396"/>
      <c r="J18" s="396"/>
      <c r="K18" s="396"/>
      <c r="L18" s="396"/>
      <c r="M18" s="396"/>
    </row>
    <row r="19" spans="1:13" x14ac:dyDescent="0.25">
      <c r="A19" s="396"/>
      <c r="B19" s="396"/>
      <c r="C19" s="396"/>
      <c r="D19" s="396"/>
      <c r="E19" s="396"/>
      <c r="F19" s="396"/>
      <c r="G19" s="396"/>
      <c r="H19" s="396"/>
      <c r="I19" s="396"/>
      <c r="J19" s="396"/>
      <c r="K19" s="396"/>
      <c r="L19" s="396"/>
      <c r="M19" s="396"/>
    </row>
    <row r="20" spans="1:13" x14ac:dyDescent="0.25">
      <c r="A20" s="396"/>
      <c r="B20" s="396"/>
      <c r="C20" s="396"/>
      <c r="D20" s="396"/>
      <c r="E20" s="396"/>
      <c r="F20" s="396"/>
      <c r="G20" s="396"/>
      <c r="H20" s="396"/>
      <c r="I20" s="396"/>
      <c r="J20" s="396"/>
      <c r="K20" s="396"/>
      <c r="L20" s="396"/>
      <c r="M20" s="396"/>
    </row>
    <row r="21" spans="1:13" x14ac:dyDescent="0.25">
      <c r="A21" s="396"/>
      <c r="B21" s="396"/>
      <c r="C21" s="396"/>
      <c r="D21" s="396"/>
      <c r="E21" s="396"/>
      <c r="F21" s="396"/>
      <c r="G21" s="396"/>
      <c r="H21" s="396"/>
      <c r="I21" s="396"/>
      <c r="J21" s="396"/>
      <c r="K21" s="396"/>
      <c r="L21" s="396"/>
      <c r="M21" s="396"/>
    </row>
    <row r="22" spans="1:13" x14ac:dyDescent="0.25">
      <c r="A22" s="396"/>
      <c r="B22" s="396"/>
      <c r="C22" s="396"/>
      <c r="D22" s="396"/>
      <c r="E22" s="396"/>
      <c r="F22" s="396"/>
      <c r="G22" s="396"/>
      <c r="H22" s="396"/>
      <c r="I22" s="396"/>
      <c r="J22" s="396"/>
      <c r="K22" s="396"/>
      <c r="L22" s="396"/>
      <c r="M22" s="396"/>
    </row>
    <row r="23" spans="1:13" x14ac:dyDescent="0.25">
      <c r="A23" s="396"/>
      <c r="B23" s="396"/>
      <c r="C23" s="396"/>
      <c r="D23" s="396"/>
      <c r="E23" s="396"/>
      <c r="F23" s="396"/>
      <c r="G23" s="396"/>
      <c r="H23" s="396"/>
      <c r="I23" s="396"/>
      <c r="J23" s="396"/>
      <c r="K23" s="396"/>
      <c r="L23" s="396"/>
      <c r="M23" s="396"/>
    </row>
    <row r="24" spans="1:13" x14ac:dyDescent="0.25">
      <c r="A24" s="396"/>
      <c r="B24" s="396"/>
      <c r="C24" s="396"/>
      <c r="D24" s="396"/>
      <c r="E24" s="396"/>
      <c r="F24" s="396"/>
      <c r="G24" s="396"/>
      <c r="H24" s="396"/>
      <c r="I24" s="396"/>
      <c r="J24" s="396"/>
      <c r="K24" s="396"/>
      <c r="L24" s="396"/>
      <c r="M24" s="396"/>
    </row>
    <row r="25" spans="1:13" x14ac:dyDescent="0.25">
      <c r="A25" s="6"/>
      <c r="B25" s="6"/>
      <c r="C25" s="6"/>
      <c r="D25" s="6"/>
      <c r="E25" s="6"/>
      <c r="F25" s="6"/>
      <c r="G25" s="6"/>
      <c r="H25" s="6"/>
      <c r="I25" s="6"/>
      <c r="J25" s="6"/>
      <c r="K25" s="6"/>
      <c r="L25" s="6"/>
      <c r="M25" s="6"/>
    </row>
    <row r="26" spans="1:13" x14ac:dyDescent="0.25">
      <c r="A26" s="12" t="s">
        <v>100</v>
      </c>
    </row>
    <row r="28" spans="1:13" x14ac:dyDescent="0.25">
      <c r="A28" s="1" t="s">
        <v>70</v>
      </c>
    </row>
    <row r="29" spans="1:13" x14ac:dyDescent="0.25">
      <c r="A29" t="s">
        <v>71</v>
      </c>
    </row>
    <row r="31" spans="1:13" x14ac:dyDescent="0.25">
      <c r="A31" s="1" t="s">
        <v>38</v>
      </c>
    </row>
    <row r="32" spans="1:13" x14ac:dyDescent="0.25">
      <c r="A32" s="381" t="s">
        <v>39</v>
      </c>
      <c r="B32" s="381"/>
      <c r="C32" s="381"/>
      <c r="D32" s="381"/>
      <c r="E32" s="381"/>
      <c r="F32" s="381"/>
      <c r="G32" s="381"/>
      <c r="H32" s="381"/>
      <c r="I32" s="381"/>
      <c r="J32" s="381"/>
      <c r="K32" s="381"/>
      <c r="L32" s="381"/>
      <c r="M32" s="381"/>
    </row>
    <row r="33" spans="1:13" x14ac:dyDescent="0.25">
      <c r="A33" s="381"/>
      <c r="B33" s="381"/>
      <c r="C33" s="381"/>
      <c r="D33" s="381"/>
      <c r="E33" s="381"/>
      <c r="F33" s="381"/>
      <c r="G33" s="381"/>
      <c r="H33" s="381"/>
      <c r="I33" s="381"/>
      <c r="J33" s="381"/>
      <c r="K33" s="381"/>
      <c r="L33" s="381"/>
      <c r="M33" s="381"/>
    </row>
    <row r="34" spans="1:13" x14ac:dyDescent="0.25">
      <c r="A34" s="381"/>
      <c r="B34" s="381"/>
      <c r="C34" s="381"/>
      <c r="D34" s="381"/>
      <c r="E34" s="381"/>
      <c r="F34" s="381"/>
      <c r="G34" s="381"/>
      <c r="H34" s="381"/>
      <c r="I34" s="381"/>
      <c r="J34" s="381"/>
      <c r="K34" s="381"/>
      <c r="L34" s="381"/>
      <c r="M34" s="381"/>
    </row>
    <row r="35" spans="1:13" x14ac:dyDescent="0.25">
      <c r="A35" s="381"/>
      <c r="B35" s="381"/>
      <c r="C35" s="381"/>
      <c r="D35" s="381"/>
      <c r="E35" s="381"/>
      <c r="F35" s="381"/>
      <c r="G35" s="381"/>
      <c r="H35" s="381"/>
      <c r="I35" s="381"/>
      <c r="J35" s="381"/>
      <c r="K35" s="381"/>
      <c r="L35" s="381"/>
      <c r="M35" s="381"/>
    </row>
    <row r="36" spans="1:13" x14ac:dyDescent="0.25">
      <c r="A36" s="381"/>
      <c r="B36" s="381"/>
      <c r="C36" s="381"/>
      <c r="D36" s="381"/>
      <c r="E36" s="381"/>
      <c r="F36" s="381"/>
      <c r="G36" s="381"/>
      <c r="H36" s="381"/>
      <c r="I36" s="381"/>
      <c r="J36" s="381"/>
      <c r="K36" s="381"/>
      <c r="L36" s="381"/>
      <c r="M36" s="381"/>
    </row>
    <row r="37" spans="1:13" x14ac:dyDescent="0.25">
      <c r="A37" s="6"/>
      <c r="B37" s="6"/>
      <c r="C37" s="6"/>
      <c r="D37" s="6"/>
      <c r="E37" s="6"/>
      <c r="F37" s="6"/>
      <c r="G37" s="6"/>
      <c r="H37" s="6"/>
      <c r="I37" s="6"/>
      <c r="J37" s="6"/>
      <c r="K37" s="6"/>
      <c r="L37" s="6"/>
      <c r="M37" s="6"/>
    </row>
    <row r="38" spans="1:13" x14ac:dyDescent="0.25">
      <c r="A38" s="1" t="s">
        <v>40</v>
      </c>
    </row>
    <row r="39" spans="1:13" x14ac:dyDescent="0.25">
      <c r="A39" s="381" t="s">
        <v>106</v>
      </c>
      <c r="B39" s="381"/>
      <c r="C39" s="381"/>
      <c r="D39" s="381"/>
      <c r="E39" s="381"/>
      <c r="F39" s="381"/>
      <c r="G39" s="381"/>
      <c r="H39" s="381"/>
      <c r="I39" s="381"/>
      <c r="J39" s="381"/>
      <c r="K39" s="381"/>
      <c r="L39" s="381"/>
      <c r="M39" s="381"/>
    </row>
    <row r="40" spans="1:13" x14ac:dyDescent="0.25">
      <c r="A40" s="381"/>
      <c r="B40" s="381"/>
      <c r="C40" s="381"/>
      <c r="D40" s="381"/>
      <c r="E40" s="381"/>
      <c r="F40" s="381"/>
      <c r="G40" s="381"/>
      <c r="H40" s="381"/>
      <c r="I40" s="381"/>
      <c r="J40" s="381"/>
      <c r="K40" s="381"/>
      <c r="L40" s="381"/>
      <c r="M40" s="381"/>
    </row>
    <row r="41" spans="1:13" x14ac:dyDescent="0.25">
      <c r="A41" s="381"/>
      <c r="B41" s="381"/>
      <c r="C41" s="381"/>
      <c r="D41" s="381"/>
      <c r="E41" s="381"/>
      <c r="F41" s="381"/>
      <c r="G41" s="381"/>
      <c r="H41" s="381"/>
      <c r="I41" s="381"/>
      <c r="J41" s="381"/>
      <c r="K41" s="381"/>
      <c r="L41" s="381"/>
      <c r="M41" s="381"/>
    </row>
    <row r="42" spans="1:13" x14ac:dyDescent="0.25">
      <c r="A42" s="381"/>
      <c r="B42" s="381"/>
      <c r="C42" s="381"/>
      <c r="D42" s="381"/>
      <c r="E42" s="381"/>
      <c r="F42" s="381"/>
      <c r="G42" s="381"/>
      <c r="H42" s="381"/>
      <c r="I42" s="381"/>
      <c r="J42" s="381"/>
      <c r="K42" s="381"/>
      <c r="L42" s="381"/>
      <c r="M42" s="381"/>
    </row>
    <row r="44" spans="1:13" x14ac:dyDescent="0.25">
      <c r="B44" s="5" t="s">
        <v>34</v>
      </c>
      <c r="C44" t="s">
        <v>43</v>
      </c>
    </row>
    <row r="45" spans="1:13" x14ac:dyDescent="0.25">
      <c r="B45" s="5" t="s">
        <v>35</v>
      </c>
      <c r="C45" t="s">
        <v>337</v>
      </c>
    </row>
    <row r="46" spans="1:13" x14ac:dyDescent="0.25">
      <c r="B46" s="5" t="s">
        <v>41</v>
      </c>
      <c r="C46" t="s">
        <v>45</v>
      </c>
    </row>
    <row r="47" spans="1:13" x14ac:dyDescent="0.25">
      <c r="B47" s="5" t="s">
        <v>42</v>
      </c>
      <c r="C47" t="s">
        <v>46</v>
      </c>
    </row>
    <row r="49" spans="1:13" x14ac:dyDescent="0.25">
      <c r="A49" t="s">
        <v>469</v>
      </c>
    </row>
    <row r="51" spans="1:13" x14ac:dyDescent="0.25">
      <c r="A51" s="1" t="s">
        <v>47</v>
      </c>
    </row>
    <row r="52" spans="1:13" x14ac:dyDescent="0.25">
      <c r="A52" s="381" t="s">
        <v>48</v>
      </c>
      <c r="B52" s="381"/>
      <c r="C52" s="381"/>
      <c r="D52" s="381"/>
      <c r="E52" s="381"/>
      <c r="F52" s="381"/>
      <c r="G52" s="381"/>
      <c r="H52" s="381"/>
      <c r="I52" s="381"/>
      <c r="J52" s="381"/>
      <c r="K52" s="381"/>
      <c r="L52" s="381"/>
      <c r="M52" s="381"/>
    </row>
    <row r="53" spans="1:13" x14ac:dyDescent="0.25">
      <c r="A53" s="381"/>
      <c r="B53" s="381"/>
      <c r="C53" s="381"/>
      <c r="D53" s="381"/>
      <c r="E53" s="381"/>
      <c r="F53" s="381"/>
      <c r="G53" s="381"/>
      <c r="H53" s="381"/>
      <c r="I53" s="381"/>
      <c r="J53" s="381"/>
      <c r="K53" s="381"/>
      <c r="L53" s="381"/>
      <c r="M53" s="381"/>
    </row>
    <row r="54" spans="1:13" x14ac:dyDescent="0.25">
      <c r="A54" s="381"/>
      <c r="B54" s="381"/>
      <c r="C54" s="381"/>
      <c r="D54" s="381"/>
      <c r="E54" s="381"/>
      <c r="F54" s="381"/>
      <c r="G54" s="381"/>
      <c r="H54" s="381"/>
      <c r="I54" s="381"/>
      <c r="J54" s="381"/>
      <c r="K54" s="381"/>
      <c r="L54" s="381"/>
      <c r="M54" s="381"/>
    </row>
    <row r="56" spans="1:13" x14ac:dyDescent="0.25">
      <c r="A56" s="12" t="s">
        <v>483</v>
      </c>
    </row>
    <row r="57" spans="1:13" ht="15" customHeight="1" x14ac:dyDescent="0.25">
      <c r="A57" s="383" t="s">
        <v>470</v>
      </c>
      <c r="B57" s="383"/>
      <c r="C57" s="383"/>
      <c r="D57" s="383"/>
      <c r="E57" s="383"/>
      <c r="F57" s="383"/>
      <c r="G57" s="383"/>
      <c r="H57" s="383"/>
      <c r="I57" s="383"/>
      <c r="J57" s="383"/>
      <c r="K57" s="383"/>
      <c r="L57" s="383"/>
      <c r="M57" s="383"/>
    </row>
    <row r="58" spans="1:13" x14ac:dyDescent="0.25">
      <c r="A58" s="383"/>
      <c r="B58" s="383"/>
      <c r="C58" s="383"/>
      <c r="D58" s="383"/>
      <c r="E58" s="383"/>
      <c r="F58" s="383"/>
      <c r="G58" s="383"/>
      <c r="H58" s="383"/>
      <c r="I58" s="383"/>
      <c r="J58" s="383"/>
      <c r="K58" s="383"/>
      <c r="L58" s="383"/>
      <c r="M58" s="383"/>
    </row>
    <row r="59" spans="1:13" x14ac:dyDescent="0.25">
      <c r="A59" s="383"/>
      <c r="B59" s="383"/>
      <c r="C59" s="383"/>
      <c r="D59" s="383"/>
      <c r="E59" s="383"/>
      <c r="F59" s="383"/>
      <c r="G59" s="383"/>
      <c r="H59" s="383"/>
      <c r="I59" s="383"/>
      <c r="J59" s="383"/>
      <c r="K59" s="383"/>
      <c r="L59" s="383"/>
      <c r="M59" s="383"/>
    </row>
    <row r="60" spans="1:13" x14ac:dyDescent="0.25">
      <c r="A60" s="383"/>
      <c r="B60" s="383"/>
      <c r="C60" s="383"/>
      <c r="D60" s="383"/>
      <c r="E60" s="383"/>
      <c r="F60" s="383"/>
      <c r="G60" s="383"/>
      <c r="H60" s="383"/>
      <c r="I60" s="383"/>
      <c r="J60" s="383"/>
      <c r="K60" s="383"/>
      <c r="L60" s="383"/>
      <c r="M60" s="383"/>
    </row>
    <row r="61" spans="1:13" x14ac:dyDescent="0.25">
      <c r="A61" s="383"/>
      <c r="B61" s="383"/>
      <c r="C61" s="383"/>
      <c r="D61" s="383"/>
      <c r="E61" s="383"/>
      <c r="F61" s="383"/>
      <c r="G61" s="383"/>
      <c r="H61" s="383"/>
      <c r="I61" s="383"/>
      <c r="J61" s="383"/>
      <c r="K61" s="383"/>
      <c r="L61" s="383"/>
      <c r="M61" s="383"/>
    </row>
    <row r="62" spans="1:13" x14ac:dyDescent="0.25">
      <c r="A62" s="383"/>
      <c r="B62" s="383"/>
      <c r="C62" s="383"/>
      <c r="D62" s="383"/>
      <c r="E62" s="383"/>
      <c r="F62" s="383"/>
      <c r="G62" s="383"/>
      <c r="H62" s="383"/>
      <c r="I62" s="383"/>
      <c r="J62" s="383"/>
      <c r="K62" s="383"/>
      <c r="L62" s="383"/>
      <c r="M62" s="383"/>
    </row>
    <row r="63" spans="1:13" x14ac:dyDescent="0.25">
      <c r="A63" s="383"/>
      <c r="B63" s="383"/>
      <c r="C63" s="383"/>
      <c r="D63" s="383"/>
      <c r="E63" s="383"/>
      <c r="F63" s="383"/>
      <c r="G63" s="383"/>
      <c r="H63" s="383"/>
      <c r="I63" s="383"/>
      <c r="J63" s="383"/>
      <c r="K63" s="383"/>
      <c r="L63" s="383"/>
      <c r="M63" s="383"/>
    </row>
    <row r="64" spans="1:13" x14ac:dyDescent="0.25">
      <c r="A64" s="383"/>
      <c r="B64" s="383"/>
      <c r="C64" s="383"/>
      <c r="D64" s="383"/>
      <c r="E64" s="383"/>
      <c r="F64" s="383"/>
      <c r="G64" s="383"/>
      <c r="H64" s="383"/>
      <c r="I64" s="383"/>
      <c r="J64" s="383"/>
      <c r="K64" s="383"/>
      <c r="L64" s="383"/>
      <c r="M64" s="383"/>
    </row>
    <row r="65" spans="1:13" x14ac:dyDescent="0.25">
      <c r="A65" s="383"/>
      <c r="B65" s="383"/>
      <c r="C65" s="383"/>
      <c r="D65" s="383"/>
      <c r="E65" s="383"/>
      <c r="F65" s="383"/>
      <c r="G65" s="383"/>
      <c r="H65" s="383"/>
      <c r="I65" s="383"/>
      <c r="J65" s="383"/>
      <c r="K65" s="383"/>
      <c r="L65" s="383"/>
      <c r="M65" s="383"/>
    </row>
    <row r="66" spans="1:13" x14ac:dyDescent="0.25">
      <c r="A66" s="383"/>
      <c r="B66" s="383"/>
      <c r="C66" s="383"/>
      <c r="D66" s="383"/>
      <c r="E66" s="383"/>
      <c r="F66" s="383"/>
      <c r="G66" s="383"/>
      <c r="H66" s="383"/>
      <c r="I66" s="383"/>
      <c r="J66" s="383"/>
      <c r="K66" s="383"/>
      <c r="L66" s="383"/>
      <c r="M66" s="383"/>
    </row>
    <row r="67" spans="1:13" x14ac:dyDescent="0.25">
      <c r="A67" s="383"/>
      <c r="B67" s="383"/>
      <c r="C67" s="383"/>
      <c r="D67" s="383"/>
      <c r="E67" s="383"/>
      <c r="F67" s="383"/>
      <c r="G67" s="383"/>
      <c r="H67" s="383"/>
      <c r="I67" s="383"/>
      <c r="J67" s="383"/>
      <c r="K67" s="383"/>
      <c r="L67" s="383"/>
      <c r="M67" s="383"/>
    </row>
    <row r="68" spans="1:13" ht="15" customHeight="1" x14ac:dyDescent="0.25">
      <c r="A68" s="383"/>
      <c r="B68" s="383"/>
      <c r="C68" s="383"/>
      <c r="D68" s="383"/>
      <c r="E68" s="383"/>
      <c r="F68" s="383"/>
      <c r="G68" s="383"/>
      <c r="H68" s="383"/>
      <c r="I68" s="383"/>
      <c r="J68" s="383"/>
      <c r="K68" s="383"/>
      <c r="L68" s="383"/>
      <c r="M68" s="383"/>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CC5CA"/>
  </sheetPr>
  <dimension ref="A1:M67"/>
  <sheetViews>
    <sheetView showGridLines="0" zoomScaleNormal="100" workbookViewId="0">
      <pane ySplit="4" topLeftCell="A5"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89</v>
      </c>
    </row>
    <row r="5" spans="1:13" x14ac:dyDescent="0.25">
      <c r="A5" s="12" t="s">
        <v>85</v>
      </c>
    </row>
    <row r="6" spans="1:13" x14ac:dyDescent="0.25">
      <c r="A6" s="8"/>
    </row>
    <row r="7" spans="1:13" ht="15" customHeight="1" x14ac:dyDescent="0.25">
      <c r="A7" s="381" t="s">
        <v>105</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9" spans="1:13" x14ac:dyDescent="0.25">
      <c r="A9" s="381"/>
      <c r="B9" s="381"/>
      <c r="C9" s="381"/>
      <c r="D9" s="381"/>
      <c r="E9" s="381"/>
      <c r="F9" s="381"/>
      <c r="G9" s="381"/>
      <c r="H9" s="381"/>
      <c r="I9" s="381"/>
      <c r="J9" s="381"/>
      <c r="K9" s="381"/>
      <c r="L9" s="381"/>
      <c r="M9" s="381"/>
    </row>
    <row r="10" spans="1:13" x14ac:dyDescent="0.25">
      <c r="A10" s="381"/>
      <c r="B10" s="381"/>
      <c r="C10" s="381"/>
      <c r="D10" s="381"/>
      <c r="E10" s="381"/>
      <c r="F10" s="381"/>
      <c r="G10" s="381"/>
      <c r="H10" s="381"/>
      <c r="I10" s="381"/>
      <c r="J10" s="381"/>
      <c r="K10" s="381"/>
      <c r="L10" s="381"/>
      <c r="M10" s="381"/>
    </row>
    <row r="11" spans="1:13" x14ac:dyDescent="0.25">
      <c r="A11" s="381"/>
      <c r="B11" s="381"/>
      <c r="C11" s="381"/>
      <c r="D11" s="381"/>
      <c r="E11" s="381"/>
      <c r="F11" s="381"/>
      <c r="G11" s="381"/>
      <c r="H11" s="381"/>
      <c r="I11" s="381"/>
      <c r="J11" s="381"/>
      <c r="K11" s="381"/>
      <c r="L11" s="381"/>
      <c r="M11" s="381"/>
    </row>
    <row r="13" spans="1:13" x14ac:dyDescent="0.25">
      <c r="A13" s="396" t="s">
        <v>524</v>
      </c>
      <c r="B13" s="396"/>
      <c r="C13" s="396"/>
      <c r="D13" s="396"/>
      <c r="E13" s="396"/>
      <c r="F13" s="396"/>
      <c r="G13" s="396"/>
      <c r="H13" s="396"/>
      <c r="I13" s="396"/>
      <c r="J13" s="396"/>
      <c r="K13" s="396"/>
      <c r="L13" s="396"/>
      <c r="M13" s="396"/>
    </row>
    <row r="14" spans="1:13" x14ac:dyDescent="0.25">
      <c r="A14" s="396"/>
      <c r="B14" s="396"/>
      <c r="C14" s="396"/>
      <c r="D14" s="396"/>
      <c r="E14" s="396"/>
      <c r="F14" s="396"/>
      <c r="G14" s="396"/>
      <c r="H14" s="396"/>
      <c r="I14" s="396"/>
      <c r="J14" s="396"/>
      <c r="K14" s="396"/>
      <c r="L14" s="396"/>
      <c r="M14" s="396"/>
    </row>
    <row r="15" spans="1:13" x14ac:dyDescent="0.25">
      <c r="A15" s="396"/>
      <c r="B15" s="396"/>
      <c r="C15" s="396"/>
      <c r="D15" s="396"/>
      <c r="E15" s="396"/>
      <c r="F15" s="396"/>
      <c r="G15" s="396"/>
      <c r="H15" s="396"/>
      <c r="I15" s="396"/>
      <c r="J15" s="396"/>
      <c r="K15" s="396"/>
      <c r="L15" s="396"/>
      <c r="M15" s="396"/>
    </row>
    <row r="16" spans="1:13" x14ac:dyDescent="0.25">
      <c r="A16" s="396"/>
      <c r="B16" s="396"/>
      <c r="C16" s="396"/>
      <c r="D16" s="396"/>
      <c r="E16" s="396"/>
      <c r="F16" s="396"/>
      <c r="G16" s="396"/>
      <c r="H16" s="396"/>
      <c r="I16" s="396"/>
      <c r="J16" s="396"/>
      <c r="K16" s="396"/>
      <c r="L16" s="396"/>
      <c r="M16" s="396"/>
    </row>
    <row r="17" spans="1:13" x14ac:dyDescent="0.25">
      <c r="A17" s="6"/>
      <c r="B17" s="6"/>
      <c r="C17" s="6"/>
      <c r="D17" s="6"/>
      <c r="E17" s="6"/>
      <c r="F17" s="6"/>
      <c r="G17" s="6"/>
      <c r="H17" s="6"/>
      <c r="I17" s="6"/>
      <c r="J17" s="6"/>
      <c r="K17" s="6"/>
      <c r="L17" s="6"/>
      <c r="M17" s="6"/>
    </row>
    <row r="18" spans="1:13" x14ac:dyDescent="0.25">
      <c r="A18" s="396" t="s">
        <v>525</v>
      </c>
      <c r="B18" s="396"/>
      <c r="C18" s="396"/>
      <c r="D18" s="396"/>
      <c r="E18" s="396"/>
      <c r="F18" s="396"/>
      <c r="G18" s="396"/>
      <c r="H18" s="396"/>
      <c r="I18" s="396"/>
      <c r="J18" s="396"/>
      <c r="K18" s="396"/>
      <c r="L18" s="396"/>
      <c r="M18" s="396"/>
    </row>
    <row r="19" spans="1:13" x14ac:dyDescent="0.25">
      <c r="A19" s="396"/>
      <c r="B19" s="396"/>
      <c r="C19" s="396"/>
      <c r="D19" s="396"/>
      <c r="E19" s="396"/>
      <c r="F19" s="396"/>
      <c r="G19" s="396"/>
      <c r="H19" s="396"/>
      <c r="I19" s="396"/>
      <c r="J19" s="396"/>
      <c r="K19" s="396"/>
      <c r="L19" s="396"/>
      <c r="M19" s="396"/>
    </row>
    <row r="20" spans="1:13" x14ac:dyDescent="0.25">
      <c r="A20" s="396"/>
      <c r="B20" s="396"/>
      <c r="C20" s="396"/>
      <c r="D20" s="396"/>
      <c r="E20" s="396"/>
      <c r="F20" s="396"/>
      <c r="G20" s="396"/>
      <c r="H20" s="396"/>
      <c r="I20" s="396"/>
      <c r="J20" s="396"/>
      <c r="K20" s="396"/>
      <c r="L20" s="396"/>
      <c r="M20" s="396"/>
    </row>
    <row r="21" spans="1:13" x14ac:dyDescent="0.25">
      <c r="A21" s="396"/>
      <c r="B21" s="396"/>
      <c r="C21" s="396"/>
      <c r="D21" s="396"/>
      <c r="E21" s="396"/>
      <c r="F21" s="396"/>
      <c r="G21" s="396"/>
      <c r="H21" s="396"/>
      <c r="I21" s="396"/>
      <c r="J21" s="396"/>
      <c r="K21" s="396"/>
      <c r="L21" s="396"/>
      <c r="M21" s="396"/>
    </row>
    <row r="22" spans="1:13" x14ac:dyDescent="0.25">
      <c r="A22" s="396"/>
      <c r="B22" s="396"/>
      <c r="C22" s="396"/>
      <c r="D22" s="396"/>
      <c r="E22" s="396"/>
      <c r="F22" s="396"/>
      <c r="G22" s="396"/>
      <c r="H22" s="396"/>
      <c r="I22" s="396"/>
      <c r="J22" s="396"/>
      <c r="K22" s="396"/>
      <c r="L22" s="396"/>
      <c r="M22" s="396"/>
    </row>
    <row r="23" spans="1:13" x14ac:dyDescent="0.25">
      <c r="A23" s="396"/>
      <c r="B23" s="396"/>
      <c r="C23" s="396"/>
      <c r="D23" s="396"/>
      <c r="E23" s="396"/>
      <c r="F23" s="396"/>
      <c r="G23" s="396"/>
      <c r="H23" s="396"/>
      <c r="I23" s="396"/>
      <c r="J23" s="396"/>
      <c r="K23" s="396"/>
      <c r="L23" s="396"/>
      <c r="M23" s="396"/>
    </row>
    <row r="24" spans="1:13" x14ac:dyDescent="0.25">
      <c r="A24" s="396"/>
      <c r="B24" s="396"/>
      <c r="C24" s="396"/>
      <c r="D24" s="396"/>
      <c r="E24" s="396"/>
      <c r="F24" s="396"/>
      <c r="G24" s="396"/>
      <c r="H24" s="396"/>
      <c r="I24" s="396"/>
      <c r="J24" s="396"/>
      <c r="K24" s="396"/>
      <c r="L24" s="396"/>
      <c r="M24" s="396"/>
    </row>
    <row r="25" spans="1:13" x14ac:dyDescent="0.25">
      <c r="A25" s="396"/>
      <c r="B25" s="396"/>
      <c r="C25" s="396"/>
      <c r="D25" s="396"/>
      <c r="E25" s="396"/>
      <c r="F25" s="396"/>
      <c r="G25" s="396"/>
      <c r="H25" s="396"/>
      <c r="I25" s="396"/>
      <c r="J25" s="396"/>
      <c r="K25" s="396"/>
      <c r="L25" s="396"/>
      <c r="M25" s="396"/>
    </row>
    <row r="26" spans="1:13" x14ac:dyDescent="0.25">
      <c r="A26" s="396"/>
      <c r="B26" s="396"/>
      <c r="C26" s="396"/>
      <c r="D26" s="396"/>
      <c r="E26" s="396"/>
      <c r="F26" s="396"/>
      <c r="G26" s="396"/>
      <c r="H26" s="396"/>
      <c r="I26" s="396"/>
      <c r="J26" s="396"/>
      <c r="K26" s="396"/>
      <c r="L26" s="396"/>
      <c r="M26" s="396"/>
    </row>
    <row r="27" spans="1:13" x14ac:dyDescent="0.25">
      <c r="A27" s="396"/>
      <c r="B27" s="396"/>
      <c r="C27" s="396"/>
      <c r="D27" s="396"/>
      <c r="E27" s="396"/>
      <c r="F27" s="396"/>
      <c r="G27" s="396"/>
      <c r="H27" s="396"/>
      <c r="I27" s="396"/>
      <c r="J27" s="396"/>
      <c r="K27" s="396"/>
      <c r="L27" s="396"/>
      <c r="M27" s="396"/>
    </row>
    <row r="29" spans="1:13" x14ac:dyDescent="0.25">
      <c r="A29" s="12" t="s">
        <v>100</v>
      </c>
    </row>
    <row r="31" spans="1:13" x14ac:dyDescent="0.25">
      <c r="A31" s="1" t="s">
        <v>70</v>
      </c>
    </row>
    <row r="32" spans="1:13" x14ac:dyDescent="0.25">
      <c r="A32" t="s">
        <v>72</v>
      </c>
    </row>
    <row r="34" spans="1:13" x14ac:dyDescent="0.25">
      <c r="A34" s="1" t="s">
        <v>38</v>
      </c>
    </row>
    <row r="35" spans="1:13" ht="15" customHeight="1" x14ac:dyDescent="0.25">
      <c r="A35" s="381" t="s">
        <v>39</v>
      </c>
      <c r="B35" s="381"/>
      <c r="C35" s="381"/>
      <c r="D35" s="381"/>
      <c r="E35" s="381"/>
      <c r="F35" s="381"/>
      <c r="G35" s="381"/>
      <c r="H35" s="381"/>
      <c r="I35" s="381"/>
      <c r="J35" s="381"/>
      <c r="K35" s="381"/>
      <c r="L35" s="381"/>
      <c r="M35" s="381"/>
    </row>
    <row r="36" spans="1:13" x14ac:dyDescent="0.25">
      <c r="A36" s="381"/>
      <c r="B36" s="381"/>
      <c r="C36" s="381"/>
      <c r="D36" s="381"/>
      <c r="E36" s="381"/>
      <c r="F36" s="381"/>
      <c r="G36" s="381"/>
      <c r="H36" s="381"/>
      <c r="I36" s="381"/>
      <c r="J36" s="381"/>
      <c r="K36" s="381"/>
      <c r="L36" s="381"/>
      <c r="M36" s="381"/>
    </row>
    <row r="37" spans="1:13" x14ac:dyDescent="0.25">
      <c r="A37" s="381"/>
      <c r="B37" s="381"/>
      <c r="C37" s="381"/>
      <c r="D37" s="381"/>
      <c r="E37" s="381"/>
      <c r="F37" s="381"/>
      <c r="G37" s="381"/>
      <c r="H37" s="381"/>
      <c r="I37" s="381"/>
      <c r="J37" s="381"/>
      <c r="K37" s="381"/>
      <c r="L37" s="381"/>
      <c r="M37" s="381"/>
    </row>
    <row r="38" spans="1:13" x14ac:dyDescent="0.25">
      <c r="A38" s="381"/>
      <c r="B38" s="381"/>
      <c r="C38" s="381"/>
      <c r="D38" s="381"/>
      <c r="E38" s="381"/>
      <c r="F38" s="381"/>
      <c r="G38" s="381"/>
      <c r="H38" s="381"/>
      <c r="I38" s="381"/>
      <c r="J38" s="381"/>
      <c r="K38" s="381"/>
      <c r="L38" s="381"/>
      <c r="M38" s="381"/>
    </row>
    <row r="39" spans="1:13" x14ac:dyDescent="0.25">
      <c r="A39" s="381"/>
      <c r="B39" s="381"/>
      <c r="C39" s="381"/>
      <c r="D39" s="381"/>
      <c r="E39" s="381"/>
      <c r="F39" s="381"/>
      <c r="G39" s="381"/>
      <c r="H39" s="381"/>
      <c r="I39" s="381"/>
      <c r="J39" s="381"/>
      <c r="K39" s="381"/>
      <c r="L39" s="381"/>
      <c r="M39" s="381"/>
    </row>
    <row r="40" spans="1:13" x14ac:dyDescent="0.25">
      <c r="A40" s="11"/>
      <c r="B40" s="11"/>
      <c r="C40" s="11"/>
      <c r="D40" s="11"/>
      <c r="E40" s="11"/>
      <c r="F40" s="11"/>
      <c r="G40" s="11"/>
      <c r="H40" s="11"/>
      <c r="I40" s="11"/>
      <c r="J40" s="11"/>
      <c r="K40" s="11"/>
      <c r="L40" s="11"/>
      <c r="M40" s="11"/>
    </row>
    <row r="41" spans="1:13" x14ac:dyDescent="0.25">
      <c r="A41" s="1" t="s">
        <v>40</v>
      </c>
    </row>
    <row r="42" spans="1:13" x14ac:dyDescent="0.25">
      <c r="A42" s="381" t="s">
        <v>106</v>
      </c>
      <c r="B42" s="381"/>
      <c r="C42" s="381"/>
      <c r="D42" s="381"/>
      <c r="E42" s="381"/>
      <c r="F42" s="381"/>
      <c r="G42" s="381"/>
      <c r="H42" s="381"/>
      <c r="I42" s="381"/>
      <c r="J42" s="381"/>
      <c r="K42" s="381"/>
      <c r="L42" s="381"/>
      <c r="M42" s="381"/>
    </row>
    <row r="43" spans="1:13" x14ac:dyDescent="0.25">
      <c r="A43" s="381"/>
      <c r="B43" s="381"/>
      <c r="C43" s="381"/>
      <c r="D43" s="381"/>
      <c r="E43" s="381"/>
      <c r="F43" s="381"/>
      <c r="G43" s="381"/>
      <c r="H43" s="381"/>
      <c r="I43" s="381"/>
      <c r="J43" s="381"/>
      <c r="K43" s="381"/>
      <c r="L43" s="381"/>
      <c r="M43" s="381"/>
    </row>
    <row r="44" spans="1:13" x14ac:dyDescent="0.25">
      <c r="A44" s="381"/>
      <c r="B44" s="381"/>
      <c r="C44" s="381"/>
      <c r="D44" s="381"/>
      <c r="E44" s="381"/>
      <c r="F44" s="381"/>
      <c r="G44" s="381"/>
      <c r="H44" s="381"/>
      <c r="I44" s="381"/>
      <c r="J44" s="381"/>
      <c r="K44" s="381"/>
      <c r="L44" s="381"/>
      <c r="M44" s="381"/>
    </row>
    <row r="45" spans="1:13" x14ac:dyDescent="0.25">
      <c r="A45" s="6"/>
      <c r="B45" s="6"/>
      <c r="C45" s="6"/>
      <c r="D45" s="6"/>
      <c r="E45" s="6"/>
      <c r="F45" s="6"/>
      <c r="G45" s="6"/>
      <c r="H45" s="6"/>
      <c r="I45" s="6"/>
      <c r="J45" s="6"/>
      <c r="K45" s="6"/>
      <c r="L45" s="6"/>
      <c r="M45" s="6"/>
    </row>
    <row r="46" spans="1:13" x14ac:dyDescent="0.25">
      <c r="B46" s="5" t="s">
        <v>34</v>
      </c>
      <c r="C46" t="s">
        <v>43</v>
      </c>
    </row>
    <row r="47" spans="1:13" x14ac:dyDescent="0.25">
      <c r="B47" s="5" t="s">
        <v>35</v>
      </c>
      <c r="C47" t="s">
        <v>44</v>
      </c>
    </row>
    <row r="48" spans="1:13" x14ac:dyDescent="0.25">
      <c r="B48" s="5" t="s">
        <v>41</v>
      </c>
      <c r="C48" t="s">
        <v>45</v>
      </c>
    </row>
    <row r="49" spans="1:13" x14ac:dyDescent="0.25">
      <c r="B49" s="5" t="s">
        <v>42</v>
      </c>
      <c r="C49" t="s">
        <v>46</v>
      </c>
    </row>
    <row r="51" spans="1:13" x14ac:dyDescent="0.25">
      <c r="A51" s="12" t="s">
        <v>484</v>
      </c>
    </row>
    <row r="52" spans="1:13" x14ac:dyDescent="0.25">
      <c r="A52" s="383" t="s">
        <v>526</v>
      </c>
      <c r="B52" s="383"/>
      <c r="C52" s="383"/>
      <c r="D52" s="383"/>
      <c r="E52" s="383"/>
      <c r="F52" s="383"/>
      <c r="G52" s="383"/>
      <c r="H52" s="383"/>
      <c r="I52" s="383"/>
      <c r="J52" s="383"/>
      <c r="K52" s="383"/>
      <c r="L52" s="383"/>
      <c r="M52" s="383"/>
    </row>
    <row r="53" spans="1:13" x14ac:dyDescent="0.25">
      <c r="A53" s="383"/>
      <c r="B53" s="383"/>
      <c r="C53" s="383"/>
      <c r="D53" s="383"/>
      <c r="E53" s="383"/>
      <c r="F53" s="383"/>
      <c r="G53" s="383"/>
      <c r="H53" s="383"/>
      <c r="I53" s="383"/>
      <c r="J53" s="383"/>
      <c r="K53" s="383"/>
      <c r="L53" s="383"/>
      <c r="M53" s="383"/>
    </row>
    <row r="54" spans="1:13" x14ac:dyDescent="0.25">
      <c r="A54" s="383"/>
      <c r="B54" s="383"/>
      <c r="C54" s="383"/>
      <c r="D54" s="383"/>
      <c r="E54" s="383"/>
      <c r="F54" s="383"/>
      <c r="G54" s="383"/>
      <c r="H54" s="383"/>
      <c r="I54" s="383"/>
      <c r="J54" s="383"/>
      <c r="K54" s="383"/>
      <c r="L54" s="383"/>
      <c r="M54" s="383"/>
    </row>
    <row r="55" spans="1:13" x14ac:dyDescent="0.25">
      <c r="A55" s="383"/>
      <c r="B55" s="383"/>
      <c r="C55" s="383"/>
      <c r="D55" s="383"/>
      <c r="E55" s="383"/>
      <c r="F55" s="383"/>
      <c r="G55" s="383"/>
      <c r="H55" s="383"/>
      <c r="I55" s="383"/>
      <c r="J55" s="383"/>
      <c r="K55" s="383"/>
      <c r="L55" s="383"/>
      <c r="M55" s="383"/>
    </row>
    <row r="56" spans="1:13" x14ac:dyDescent="0.25">
      <c r="A56" s="383"/>
      <c r="B56" s="383"/>
      <c r="C56" s="383"/>
      <c r="D56" s="383"/>
      <c r="E56" s="383"/>
      <c r="F56" s="383"/>
      <c r="G56" s="383"/>
      <c r="H56" s="383"/>
      <c r="I56" s="383"/>
      <c r="J56" s="383"/>
      <c r="K56" s="383"/>
      <c r="L56" s="383"/>
      <c r="M56" s="383"/>
    </row>
    <row r="57" spans="1:13" x14ac:dyDescent="0.25">
      <c r="A57" s="383"/>
      <c r="B57" s="383"/>
      <c r="C57" s="383"/>
      <c r="D57" s="383"/>
      <c r="E57" s="383"/>
      <c r="F57" s="383"/>
      <c r="G57" s="383"/>
      <c r="H57" s="383"/>
      <c r="I57" s="383"/>
      <c r="J57" s="383"/>
      <c r="K57" s="383"/>
      <c r="L57" s="383"/>
      <c r="M57" s="383"/>
    </row>
    <row r="58" spans="1:13" x14ac:dyDescent="0.25">
      <c r="A58" s="383"/>
      <c r="B58" s="383"/>
      <c r="C58" s="383"/>
      <c r="D58" s="383"/>
      <c r="E58" s="383"/>
      <c r="F58" s="383"/>
      <c r="G58" s="383"/>
      <c r="H58" s="383"/>
      <c r="I58" s="383"/>
      <c r="J58" s="383"/>
      <c r="K58" s="383"/>
      <c r="L58" s="383"/>
      <c r="M58" s="383"/>
    </row>
    <row r="60" spans="1:13" x14ac:dyDescent="0.25">
      <c r="A60" s="395" t="s">
        <v>338</v>
      </c>
      <c r="B60" s="395"/>
      <c r="C60" s="395"/>
      <c r="D60" s="395"/>
      <c r="E60" s="395"/>
      <c r="F60" s="395"/>
      <c r="G60" s="395"/>
      <c r="H60" s="395"/>
      <c r="I60" s="395"/>
      <c r="J60" s="395"/>
      <c r="K60" s="395"/>
      <c r="L60" s="395"/>
      <c r="M60" s="395"/>
    </row>
    <row r="61" spans="1:13" x14ac:dyDescent="0.25">
      <c r="A61" s="395"/>
      <c r="B61" s="395"/>
      <c r="C61" s="395"/>
      <c r="D61" s="395"/>
      <c r="E61" s="395"/>
      <c r="F61" s="395"/>
      <c r="G61" s="395"/>
      <c r="H61" s="395"/>
      <c r="I61" s="395"/>
      <c r="J61" s="395"/>
      <c r="K61" s="395"/>
      <c r="L61" s="395"/>
      <c r="M61" s="395"/>
    </row>
    <row r="62" spans="1:13" x14ac:dyDescent="0.25">
      <c r="A62" s="395"/>
      <c r="B62" s="395"/>
      <c r="C62" s="395"/>
      <c r="D62" s="395"/>
      <c r="E62" s="395"/>
      <c r="F62" s="395"/>
      <c r="G62" s="395"/>
      <c r="H62" s="395"/>
      <c r="I62" s="395"/>
      <c r="J62" s="395"/>
      <c r="K62" s="395"/>
      <c r="L62" s="395"/>
      <c r="M62" s="395"/>
    </row>
    <row r="64" spans="1:13" ht="15" customHeight="1" x14ac:dyDescent="0.25">
      <c r="A64" s="383" t="s">
        <v>566</v>
      </c>
      <c r="B64" s="383"/>
      <c r="C64" s="383"/>
      <c r="D64" s="383"/>
      <c r="E64" s="383"/>
      <c r="F64" s="383"/>
      <c r="G64" s="383"/>
      <c r="H64" s="383"/>
      <c r="I64" s="383"/>
      <c r="J64" s="383"/>
      <c r="K64" s="383"/>
      <c r="L64" s="383"/>
      <c r="M64" s="383"/>
    </row>
    <row r="65" spans="1:13" x14ac:dyDescent="0.25">
      <c r="A65" s="383"/>
      <c r="B65" s="383"/>
      <c r="C65" s="383"/>
      <c r="D65" s="383"/>
      <c r="E65" s="383"/>
      <c r="F65" s="383"/>
      <c r="G65" s="383"/>
      <c r="H65" s="383"/>
      <c r="I65" s="383"/>
      <c r="J65" s="383"/>
      <c r="K65" s="383"/>
      <c r="L65" s="383"/>
      <c r="M65" s="383"/>
    </row>
    <row r="66" spans="1:13" x14ac:dyDescent="0.25">
      <c r="A66" s="383"/>
      <c r="B66" s="383"/>
      <c r="C66" s="383"/>
      <c r="D66" s="383"/>
      <c r="E66" s="383"/>
      <c r="F66" s="383"/>
      <c r="G66" s="383"/>
      <c r="H66" s="383"/>
      <c r="I66" s="383"/>
      <c r="J66" s="383"/>
      <c r="K66" s="383"/>
      <c r="L66" s="383"/>
      <c r="M66" s="383"/>
    </row>
    <row r="67" spans="1:13" x14ac:dyDescent="0.25">
      <c r="A67" s="383"/>
      <c r="B67" s="383"/>
      <c r="C67" s="383"/>
      <c r="D67" s="383"/>
      <c r="E67" s="383"/>
      <c r="F67" s="383"/>
      <c r="G67" s="383"/>
      <c r="H67" s="383"/>
      <c r="I67" s="383"/>
      <c r="J67" s="383"/>
      <c r="K67" s="383"/>
      <c r="L67" s="383"/>
      <c r="M67" s="383"/>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CC5CA"/>
  </sheetPr>
  <dimension ref="A1:M114"/>
  <sheetViews>
    <sheetView showGridLines="0" workbookViewId="0">
      <pane ySplit="4" topLeftCell="A5"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91</v>
      </c>
    </row>
    <row r="5" spans="1:13" x14ac:dyDescent="0.25">
      <c r="A5" s="12" t="s">
        <v>85</v>
      </c>
    </row>
    <row r="7" spans="1:13" ht="15" customHeight="1" x14ac:dyDescent="0.25">
      <c r="A7" s="381" t="s">
        <v>105</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9" spans="1:13" x14ac:dyDescent="0.25">
      <c r="A9" s="381"/>
      <c r="B9" s="381"/>
      <c r="C9" s="381"/>
      <c r="D9" s="381"/>
      <c r="E9" s="381"/>
      <c r="F9" s="381"/>
      <c r="G9" s="381"/>
      <c r="H9" s="381"/>
      <c r="I9" s="381"/>
      <c r="J9" s="381"/>
      <c r="K9" s="381"/>
      <c r="L9" s="381"/>
      <c r="M9" s="381"/>
    </row>
    <row r="10" spans="1:13" x14ac:dyDescent="0.25">
      <c r="A10" s="381"/>
      <c r="B10" s="381"/>
      <c r="C10" s="381"/>
      <c r="D10" s="381"/>
      <c r="E10" s="381"/>
      <c r="F10" s="381"/>
      <c r="G10" s="381"/>
      <c r="H10" s="381"/>
      <c r="I10" s="381"/>
      <c r="J10" s="381"/>
      <c r="K10" s="381"/>
      <c r="L10" s="381"/>
      <c r="M10" s="381"/>
    </row>
    <row r="11" spans="1:13" x14ac:dyDescent="0.25">
      <c r="A11" s="381"/>
      <c r="B11" s="381"/>
      <c r="C11" s="381"/>
      <c r="D11" s="381"/>
      <c r="E11" s="381"/>
      <c r="F11" s="381"/>
      <c r="G11" s="381"/>
      <c r="H11" s="381"/>
      <c r="I11" s="381"/>
      <c r="J11" s="381"/>
      <c r="K11" s="381"/>
      <c r="L11" s="381"/>
      <c r="M11" s="381"/>
    </row>
    <row r="12" spans="1:13" x14ac:dyDescent="0.25">
      <c r="A12" s="6"/>
      <c r="B12" s="6"/>
      <c r="C12" s="6"/>
      <c r="D12" s="6"/>
      <c r="E12" s="6"/>
      <c r="F12" s="6"/>
      <c r="G12" s="6"/>
      <c r="H12" s="6"/>
      <c r="I12" s="6"/>
      <c r="J12" s="6"/>
      <c r="K12" s="6"/>
      <c r="L12" s="6"/>
      <c r="M12" s="6"/>
    </row>
    <row r="13" spans="1:13" x14ac:dyDescent="0.25">
      <c r="A13" s="12" t="s">
        <v>100</v>
      </c>
    </row>
    <row r="15" spans="1:13" x14ac:dyDescent="0.25">
      <c r="A15" s="1" t="s">
        <v>38</v>
      </c>
    </row>
    <row r="16" spans="1:13" x14ac:dyDescent="0.25">
      <c r="A16" s="381" t="s">
        <v>39</v>
      </c>
      <c r="B16" s="381"/>
      <c r="C16" s="381"/>
      <c r="D16" s="381"/>
      <c r="E16" s="381"/>
      <c r="F16" s="381"/>
      <c r="G16" s="381"/>
      <c r="H16" s="381"/>
      <c r="I16" s="381"/>
      <c r="J16" s="381"/>
      <c r="K16" s="381"/>
      <c r="L16" s="381"/>
    </row>
    <row r="17" spans="1:12" x14ac:dyDescent="0.25">
      <c r="A17" s="381"/>
      <c r="B17" s="381"/>
      <c r="C17" s="381"/>
      <c r="D17" s="381"/>
      <c r="E17" s="381"/>
      <c r="F17" s="381"/>
      <c r="G17" s="381"/>
      <c r="H17" s="381"/>
      <c r="I17" s="381"/>
      <c r="J17" s="381"/>
      <c r="K17" s="381"/>
      <c r="L17" s="381"/>
    </row>
    <row r="18" spans="1:12" x14ac:dyDescent="0.25">
      <c r="A18" s="381"/>
      <c r="B18" s="381"/>
      <c r="C18" s="381"/>
      <c r="D18" s="381"/>
      <c r="E18" s="381"/>
      <c r="F18" s="381"/>
      <c r="G18" s="381"/>
      <c r="H18" s="381"/>
      <c r="I18" s="381"/>
      <c r="J18" s="381"/>
      <c r="K18" s="381"/>
      <c r="L18" s="381"/>
    </row>
    <row r="19" spans="1:12" x14ac:dyDescent="0.25">
      <c r="A19" s="381"/>
      <c r="B19" s="381"/>
      <c r="C19" s="381"/>
      <c r="D19" s="381"/>
      <c r="E19" s="381"/>
      <c r="F19" s="381"/>
      <c r="G19" s="381"/>
      <c r="H19" s="381"/>
      <c r="I19" s="381"/>
      <c r="J19" s="381"/>
      <c r="K19" s="381"/>
      <c r="L19" s="381"/>
    </row>
    <row r="20" spans="1:12" x14ac:dyDescent="0.25">
      <c r="A20" s="381"/>
      <c r="B20" s="381"/>
      <c r="C20" s="381"/>
      <c r="D20" s="381"/>
      <c r="E20" s="381"/>
      <c r="F20" s="381"/>
      <c r="G20" s="381"/>
      <c r="H20" s="381"/>
      <c r="I20" s="381"/>
      <c r="J20" s="381"/>
      <c r="K20" s="381"/>
      <c r="L20" s="381"/>
    </row>
    <row r="21" spans="1:12" x14ac:dyDescent="0.25">
      <c r="A21" s="381"/>
      <c r="B21" s="381"/>
      <c r="C21" s="381"/>
      <c r="D21" s="381"/>
      <c r="E21" s="381"/>
      <c r="F21" s="381"/>
      <c r="G21" s="381"/>
      <c r="H21" s="381"/>
      <c r="I21" s="381"/>
      <c r="J21" s="381"/>
      <c r="K21" s="381"/>
      <c r="L21" s="381"/>
    </row>
    <row r="22" spans="1:12" x14ac:dyDescent="0.25">
      <c r="A22" s="1" t="s">
        <v>40</v>
      </c>
    </row>
    <row r="23" spans="1:12" x14ac:dyDescent="0.25">
      <c r="A23" s="381" t="s">
        <v>106</v>
      </c>
      <c r="B23" s="381"/>
      <c r="C23" s="381"/>
      <c r="D23" s="381"/>
      <c r="E23" s="381"/>
      <c r="F23" s="381"/>
      <c r="G23" s="381"/>
      <c r="H23" s="381"/>
      <c r="I23" s="381"/>
      <c r="J23" s="381"/>
      <c r="K23" s="381"/>
      <c r="L23" s="381"/>
    </row>
    <row r="24" spans="1:12" x14ac:dyDescent="0.25">
      <c r="A24" s="381"/>
      <c r="B24" s="381"/>
      <c r="C24" s="381"/>
      <c r="D24" s="381"/>
      <c r="E24" s="381"/>
      <c r="F24" s="381"/>
      <c r="G24" s="381"/>
      <c r="H24" s="381"/>
      <c r="I24" s="381"/>
      <c r="J24" s="381"/>
      <c r="K24" s="381"/>
      <c r="L24" s="381"/>
    </row>
    <row r="25" spans="1:12" x14ac:dyDescent="0.25">
      <c r="A25" s="381"/>
      <c r="B25" s="381"/>
      <c r="C25" s="381"/>
      <c r="D25" s="381"/>
      <c r="E25" s="381"/>
      <c r="F25" s="381"/>
      <c r="G25" s="381"/>
      <c r="H25" s="381"/>
      <c r="I25" s="381"/>
      <c r="J25" s="381"/>
      <c r="K25" s="381"/>
      <c r="L25" s="381"/>
    </row>
    <row r="27" spans="1:12" x14ac:dyDescent="0.25">
      <c r="B27" s="5" t="s">
        <v>34</v>
      </c>
      <c r="C27" t="s">
        <v>43</v>
      </c>
    </row>
    <row r="28" spans="1:12" x14ac:dyDescent="0.25">
      <c r="B28" s="5" t="s">
        <v>35</v>
      </c>
      <c r="C28" t="s">
        <v>44</v>
      </c>
    </row>
    <row r="29" spans="1:12" x14ac:dyDescent="0.25">
      <c r="B29" s="5" t="s">
        <v>41</v>
      </c>
      <c r="C29" t="s">
        <v>45</v>
      </c>
    </row>
    <row r="30" spans="1:12" x14ac:dyDescent="0.25">
      <c r="B30" s="5" t="s">
        <v>42</v>
      </c>
      <c r="C30" t="s">
        <v>46</v>
      </c>
    </row>
    <row r="32" spans="1:12" x14ac:dyDescent="0.25">
      <c r="A32" s="1" t="s">
        <v>49</v>
      </c>
    </row>
    <row r="33" spans="1:12" x14ac:dyDescent="0.25">
      <c r="A33" s="381" t="s">
        <v>107</v>
      </c>
      <c r="B33" s="381"/>
      <c r="C33" s="381"/>
      <c r="D33" s="381"/>
      <c r="E33" s="381"/>
      <c r="F33" s="381"/>
      <c r="G33" s="381"/>
      <c r="H33" s="381"/>
      <c r="I33" s="381"/>
      <c r="J33" s="381"/>
      <c r="K33" s="381"/>
      <c r="L33" s="381"/>
    </row>
    <row r="34" spans="1:12" x14ac:dyDescent="0.25">
      <c r="A34" s="381"/>
      <c r="B34" s="381"/>
      <c r="C34" s="381"/>
      <c r="D34" s="381"/>
      <c r="E34" s="381"/>
      <c r="F34" s="381"/>
      <c r="G34" s="381"/>
      <c r="H34" s="381"/>
      <c r="I34" s="381"/>
      <c r="J34" s="381"/>
      <c r="K34" s="381"/>
      <c r="L34" s="381"/>
    </row>
    <row r="35" spans="1:12" x14ac:dyDescent="0.25">
      <c r="A35" s="381"/>
      <c r="B35" s="381"/>
      <c r="C35" s="381"/>
      <c r="D35" s="381"/>
      <c r="E35" s="381"/>
      <c r="F35" s="381"/>
      <c r="G35" s="381"/>
      <c r="H35" s="381"/>
      <c r="I35" s="381"/>
      <c r="J35" s="381"/>
      <c r="K35" s="381"/>
      <c r="L35" s="381"/>
    </row>
    <row r="36" spans="1:12" x14ac:dyDescent="0.25">
      <c r="A36" s="381"/>
      <c r="B36" s="381"/>
      <c r="C36" s="381"/>
      <c r="D36" s="381"/>
      <c r="E36" s="381"/>
      <c r="F36" s="381"/>
      <c r="G36" s="381"/>
      <c r="H36" s="381"/>
      <c r="I36" s="381"/>
      <c r="J36" s="381"/>
      <c r="K36" s="381"/>
      <c r="L36" s="381"/>
    </row>
    <row r="37" spans="1:12" x14ac:dyDescent="0.25">
      <c r="A37" s="381"/>
      <c r="B37" s="381"/>
      <c r="C37" s="381"/>
      <c r="D37" s="381"/>
      <c r="E37" s="381"/>
      <c r="F37" s="381"/>
      <c r="G37" s="381"/>
      <c r="H37" s="381"/>
      <c r="I37" s="381"/>
      <c r="J37" s="381"/>
      <c r="K37" s="381"/>
      <c r="L37" s="381"/>
    </row>
    <row r="38" spans="1:12" x14ac:dyDescent="0.25">
      <c r="A38" s="381"/>
      <c r="B38" s="381"/>
      <c r="C38" s="381"/>
      <c r="D38" s="381"/>
      <c r="E38" s="381"/>
      <c r="F38" s="381"/>
      <c r="G38" s="381"/>
      <c r="H38" s="381"/>
      <c r="I38" s="381"/>
      <c r="J38" s="381"/>
      <c r="K38" s="381"/>
      <c r="L38" s="381"/>
    </row>
    <row r="40" spans="1:12" x14ac:dyDescent="0.25">
      <c r="A40" s="1" t="s">
        <v>50</v>
      </c>
    </row>
    <row r="41" spans="1:12" x14ac:dyDescent="0.25">
      <c r="A41" t="s">
        <v>73</v>
      </c>
    </row>
    <row r="43" spans="1:12" x14ac:dyDescent="0.25">
      <c r="B43" s="5" t="s">
        <v>34</v>
      </c>
      <c r="C43" s="381" t="s">
        <v>74</v>
      </c>
      <c r="D43" s="381"/>
      <c r="E43" s="381"/>
      <c r="F43" s="381"/>
      <c r="G43" s="381"/>
      <c r="H43" s="381"/>
      <c r="I43" s="381"/>
      <c r="J43" s="381"/>
      <c r="K43" s="381"/>
      <c r="L43" s="381"/>
    </row>
    <row r="44" spans="1:12" x14ac:dyDescent="0.25">
      <c r="B44" s="5"/>
      <c r="C44" s="381"/>
      <c r="D44" s="381"/>
      <c r="E44" s="381"/>
      <c r="F44" s="381"/>
      <c r="G44" s="381"/>
      <c r="H44" s="381"/>
      <c r="I44" s="381"/>
      <c r="J44" s="381"/>
      <c r="K44" s="381"/>
      <c r="L44" s="381"/>
    </row>
    <row r="45" spans="1:12" x14ac:dyDescent="0.25">
      <c r="B45" s="5"/>
    </row>
    <row r="46" spans="1:12" x14ac:dyDescent="0.25">
      <c r="B46" s="5" t="s">
        <v>35</v>
      </c>
      <c r="C46" t="s">
        <v>75</v>
      </c>
    </row>
    <row r="47" spans="1:12" x14ac:dyDescent="0.25">
      <c r="B47" s="5"/>
    </row>
    <row r="48" spans="1:12" x14ac:dyDescent="0.25">
      <c r="B48" s="5" t="s">
        <v>41</v>
      </c>
      <c r="C48" s="381" t="s">
        <v>76</v>
      </c>
      <c r="D48" s="381"/>
      <c r="E48" s="381"/>
      <c r="F48" s="381"/>
      <c r="G48" s="381"/>
      <c r="H48" s="381"/>
      <c r="I48" s="381"/>
      <c r="J48" s="381"/>
      <c r="K48" s="381"/>
      <c r="L48" s="381"/>
    </row>
    <row r="49" spans="2:12" x14ac:dyDescent="0.25">
      <c r="C49" s="381"/>
      <c r="D49" s="381"/>
      <c r="E49" s="381"/>
      <c r="F49" s="381"/>
      <c r="G49" s="381"/>
      <c r="H49" s="381"/>
      <c r="I49" s="381"/>
      <c r="J49" s="381"/>
      <c r="K49" s="381"/>
      <c r="L49" s="381"/>
    </row>
    <row r="51" spans="2:12" x14ac:dyDescent="0.25">
      <c r="B51" s="5" t="s">
        <v>42</v>
      </c>
      <c r="C51" t="s">
        <v>77</v>
      </c>
    </row>
    <row r="53" spans="2:12" x14ac:dyDescent="0.25">
      <c r="B53" s="5" t="s">
        <v>78</v>
      </c>
      <c r="C53" t="s">
        <v>108</v>
      </c>
    </row>
    <row r="55" spans="2:12" x14ac:dyDescent="0.25">
      <c r="B55" s="5" t="s">
        <v>79</v>
      </c>
      <c r="C55" s="381" t="s">
        <v>109</v>
      </c>
      <c r="D55" s="381"/>
      <c r="E55" s="381"/>
      <c r="F55" s="381"/>
      <c r="G55" s="381"/>
      <c r="H55" s="381"/>
      <c r="I55" s="381"/>
      <c r="J55" s="381"/>
      <c r="K55" s="381"/>
      <c r="L55" s="381"/>
    </row>
    <row r="56" spans="2:12" x14ac:dyDescent="0.25">
      <c r="C56" s="381"/>
      <c r="D56" s="381"/>
      <c r="E56" s="381"/>
      <c r="F56" s="381"/>
      <c r="G56" s="381"/>
      <c r="H56" s="381"/>
      <c r="I56" s="381"/>
      <c r="J56" s="381"/>
      <c r="K56" s="381"/>
      <c r="L56" s="381"/>
    </row>
    <row r="58" spans="2:12" x14ac:dyDescent="0.25">
      <c r="B58" s="5" t="s">
        <v>80</v>
      </c>
      <c r="C58" t="s">
        <v>81</v>
      </c>
    </row>
    <row r="60" spans="2:12" x14ac:dyDescent="0.25">
      <c r="B60" s="5" t="s">
        <v>82</v>
      </c>
      <c r="C60" s="381" t="s">
        <v>110</v>
      </c>
      <c r="D60" s="381"/>
      <c r="E60" s="381"/>
      <c r="F60" s="381"/>
      <c r="G60" s="381"/>
      <c r="H60" s="381"/>
      <c r="I60" s="381"/>
      <c r="J60" s="381"/>
      <c r="K60" s="381"/>
      <c r="L60" s="381"/>
    </row>
    <row r="61" spans="2:12" x14ac:dyDescent="0.25">
      <c r="C61" s="381"/>
      <c r="D61" s="381"/>
      <c r="E61" s="381"/>
      <c r="F61" s="381"/>
      <c r="G61" s="381"/>
      <c r="H61" s="381"/>
      <c r="I61" s="381"/>
      <c r="J61" s="381"/>
      <c r="K61" s="381"/>
      <c r="L61" s="381"/>
    </row>
    <row r="63" spans="2:12" x14ac:dyDescent="0.25">
      <c r="B63" s="5" t="s">
        <v>83</v>
      </c>
      <c r="C63" t="s">
        <v>84</v>
      </c>
    </row>
    <row r="65" spans="1:12" x14ac:dyDescent="0.25">
      <c r="A65" s="12" t="s">
        <v>485</v>
      </c>
    </row>
    <row r="66" spans="1:12" x14ac:dyDescent="0.25">
      <c r="A66" s="25" t="s">
        <v>486</v>
      </c>
    </row>
    <row r="67" spans="1:12" x14ac:dyDescent="0.25">
      <c r="A67" s="12"/>
    </row>
    <row r="68" spans="1:12" x14ac:dyDescent="0.25">
      <c r="A68" s="12"/>
      <c r="C68" s="29" t="s">
        <v>13</v>
      </c>
      <c r="D68" s="29" t="s">
        <v>263</v>
      </c>
      <c r="E68" s="29" t="s">
        <v>264</v>
      </c>
      <c r="F68" s="29"/>
    </row>
    <row r="69" spans="1:12" x14ac:dyDescent="0.25">
      <c r="A69" s="12"/>
      <c r="B69" s="27" t="s">
        <v>277</v>
      </c>
    </row>
    <row r="70" spans="1:12" x14ac:dyDescent="0.25">
      <c r="A70" s="12"/>
      <c r="C70" s="26" t="s">
        <v>276</v>
      </c>
      <c r="D70" t="s">
        <v>213</v>
      </c>
    </row>
    <row r="71" spans="1:12" x14ac:dyDescent="0.25">
      <c r="A71" s="12"/>
      <c r="C71" s="26" t="s">
        <v>226</v>
      </c>
      <c r="D71" s="12"/>
      <c r="E71" t="s">
        <v>261</v>
      </c>
    </row>
    <row r="72" spans="1:12" x14ac:dyDescent="0.25">
      <c r="A72" s="12"/>
      <c r="C72" s="26" t="s">
        <v>268</v>
      </c>
      <c r="D72" s="12"/>
      <c r="E72" t="s">
        <v>262</v>
      </c>
    </row>
    <row r="73" spans="1:12" x14ac:dyDescent="0.25">
      <c r="A73" s="12"/>
      <c r="C73" s="26" t="s">
        <v>269</v>
      </c>
      <c r="E73" t="s">
        <v>265</v>
      </c>
    </row>
    <row r="74" spans="1:12" x14ac:dyDescent="0.25">
      <c r="A74" s="12"/>
      <c r="C74" s="26" t="s">
        <v>270</v>
      </c>
      <c r="D74" t="s">
        <v>214</v>
      </c>
    </row>
    <row r="75" spans="1:12" x14ac:dyDescent="0.25">
      <c r="A75" s="12"/>
      <c r="C75" s="26" t="s">
        <v>271</v>
      </c>
      <c r="D75" t="s">
        <v>215</v>
      </c>
    </row>
    <row r="76" spans="1:12" x14ac:dyDescent="0.25">
      <c r="A76" s="12"/>
      <c r="C76" s="26" t="s">
        <v>272</v>
      </c>
      <c r="D76" t="s">
        <v>274</v>
      </c>
    </row>
    <row r="77" spans="1:12" x14ac:dyDescent="0.25">
      <c r="A77" s="12"/>
      <c r="B77" s="27" t="s">
        <v>278</v>
      </c>
      <c r="C77" s="26"/>
    </row>
    <row r="78" spans="1:12" x14ac:dyDescent="0.25">
      <c r="A78" s="12"/>
      <c r="C78" s="26" t="s">
        <v>273</v>
      </c>
      <c r="D78" t="s">
        <v>275</v>
      </c>
    </row>
    <row r="79" spans="1:12" x14ac:dyDescent="0.25">
      <c r="A79" s="12"/>
    </row>
    <row r="80" spans="1:12" x14ac:dyDescent="0.25">
      <c r="A80" s="397" t="s">
        <v>527</v>
      </c>
      <c r="B80" s="397"/>
      <c r="C80" s="397"/>
      <c r="D80" s="397"/>
      <c r="E80" s="397"/>
      <c r="F80" s="397"/>
      <c r="G80" s="397"/>
      <c r="H80" s="397"/>
      <c r="I80" s="397"/>
      <c r="J80" s="397"/>
      <c r="K80" s="397"/>
      <c r="L80" s="397"/>
    </row>
    <row r="81" spans="1:12" x14ac:dyDescent="0.25">
      <c r="A81" s="397"/>
      <c r="B81" s="397"/>
      <c r="C81" s="397"/>
      <c r="D81" s="397"/>
      <c r="E81" s="397"/>
      <c r="F81" s="397"/>
      <c r="G81" s="397"/>
      <c r="H81" s="397"/>
      <c r="I81" s="397"/>
      <c r="J81" s="397"/>
      <c r="K81" s="397"/>
      <c r="L81" s="397"/>
    </row>
    <row r="82" spans="1:12" x14ac:dyDescent="0.25">
      <c r="A82" s="397"/>
      <c r="B82" s="397"/>
      <c r="C82" s="397"/>
      <c r="D82" s="397"/>
      <c r="E82" s="397"/>
      <c r="F82" s="397"/>
      <c r="G82" s="397"/>
      <c r="H82" s="397"/>
      <c r="I82" s="397"/>
      <c r="J82" s="397"/>
      <c r="K82" s="397"/>
      <c r="L82" s="397"/>
    </row>
    <row r="83" spans="1:12" x14ac:dyDescent="0.25">
      <c r="A83" s="397"/>
      <c r="B83" s="397"/>
      <c r="C83" s="397"/>
      <c r="D83" s="397"/>
      <c r="E83" s="397"/>
      <c r="F83" s="397"/>
      <c r="G83" s="397"/>
      <c r="H83" s="397"/>
      <c r="I83" s="397"/>
      <c r="J83" s="397"/>
      <c r="K83" s="397"/>
      <c r="L83" s="397"/>
    </row>
    <row r="84" spans="1:12" x14ac:dyDescent="0.25">
      <c r="A84" s="397"/>
      <c r="B84" s="397"/>
      <c r="C84" s="397"/>
      <c r="D84" s="397"/>
      <c r="E84" s="397"/>
      <c r="F84" s="397"/>
      <c r="G84" s="397"/>
      <c r="H84" s="397"/>
      <c r="I84" s="397"/>
      <c r="J84" s="397"/>
      <c r="K84" s="397"/>
      <c r="L84" s="397"/>
    </row>
    <row r="85" spans="1:12" x14ac:dyDescent="0.25">
      <c r="A85" s="397"/>
      <c r="B85" s="397"/>
      <c r="C85" s="397"/>
      <c r="D85" s="397"/>
      <c r="E85" s="397"/>
      <c r="F85" s="397"/>
      <c r="G85" s="397"/>
      <c r="H85" s="397"/>
      <c r="I85" s="397"/>
      <c r="J85" s="397"/>
      <c r="K85" s="397"/>
      <c r="L85" s="397"/>
    </row>
    <row r="86" spans="1:12" x14ac:dyDescent="0.25">
      <c r="A86" s="397"/>
      <c r="B86" s="397"/>
      <c r="C86" s="397"/>
      <c r="D86" s="397"/>
      <c r="E86" s="397"/>
      <c r="F86" s="397"/>
      <c r="G86" s="397"/>
      <c r="H86" s="397"/>
      <c r="I86" s="397"/>
      <c r="J86" s="397"/>
      <c r="K86" s="397"/>
      <c r="L86" s="397"/>
    </row>
    <row r="87" spans="1:12" x14ac:dyDescent="0.25">
      <c r="A87" s="12"/>
    </row>
    <row r="88" spans="1:12" x14ac:dyDescent="0.25">
      <c r="A88" s="397" t="s">
        <v>528</v>
      </c>
      <c r="B88" s="397"/>
      <c r="C88" s="397"/>
      <c r="D88" s="397"/>
      <c r="E88" s="397"/>
      <c r="F88" s="397"/>
      <c r="G88" s="397"/>
      <c r="H88" s="397"/>
      <c r="I88" s="397"/>
      <c r="J88" s="397"/>
      <c r="K88" s="397"/>
      <c r="L88" s="397"/>
    </row>
    <row r="89" spans="1:12" x14ac:dyDescent="0.25">
      <c r="A89" s="397"/>
      <c r="B89" s="397"/>
      <c r="C89" s="397"/>
      <c r="D89" s="397"/>
      <c r="E89" s="397"/>
      <c r="F89" s="397"/>
      <c r="G89" s="397"/>
      <c r="H89" s="397"/>
      <c r="I89" s="397"/>
      <c r="J89" s="397"/>
      <c r="K89" s="397"/>
      <c r="L89" s="397"/>
    </row>
    <row r="90" spans="1:12" x14ac:dyDescent="0.25">
      <c r="A90" s="397"/>
      <c r="B90" s="397"/>
      <c r="C90" s="397"/>
      <c r="D90" s="397"/>
      <c r="E90" s="397"/>
      <c r="F90" s="397"/>
      <c r="G90" s="397"/>
      <c r="H90" s="397"/>
      <c r="I90" s="397"/>
      <c r="J90" s="397"/>
      <c r="K90" s="397"/>
      <c r="L90" s="397"/>
    </row>
    <row r="91" spans="1:12" x14ac:dyDescent="0.25">
      <c r="A91" s="12"/>
    </row>
    <row r="92" spans="1:12" x14ac:dyDescent="0.25">
      <c r="A92" s="25" t="s">
        <v>267</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395" t="s">
        <v>266</v>
      </c>
      <c r="B114" s="395"/>
      <c r="C114" s="395"/>
      <c r="D114" s="395"/>
      <c r="E114" s="395"/>
      <c r="F114" s="395"/>
      <c r="G114" s="395"/>
      <c r="H114" s="395"/>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DEDD8947-F5DB-4045-AB7A-8EA0448E46A8}">
  <ds:schemaRefs>
    <ds:schemaRef ds:uri="926f9e61-4822-4386-b1b0-37b8f0e65b07"/>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723e90ec-80d3-4e8b-8161-fa8c0a8db5d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2024-12-17T18:57:35Z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ies>
</file>