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https://gets-my.sharepoint.com/personal/alexandria_turner_dch_ga_gov/Documents/Documents/Webmaster Ticket Files/Mental Health Parity Updates Dec 2023/MHPAEA Reports Annual 2023 UHC/"/>
    </mc:Choice>
  </mc:AlternateContent>
  <xr:revisionPtr revIDLastSave="1" documentId="11_38968077815212FDCBA2F5B3E960CDA45486D34A" xr6:coauthVersionLast="47" xr6:coauthVersionMax="47" xr10:uidLastSave="{90A8397F-B144-48F4-85A2-742E7C94E253}"/>
  <workbookProtection lockStructure="1"/>
  <bookViews>
    <workbookView xWindow="-96" yWindow="-96" windowWidth="23232" windowHeight="13992" tabRatio="900" xr2:uid="{00000000-000D-0000-FFFF-FFFF00000000}"/>
  </bookViews>
  <sheets>
    <sheet name="Cover and Instructions" sheetId="1" r:id="rId1"/>
    <sheet name="Definitions" sheetId="2" r:id="rId2"/>
    <sheet name="Acronyms" sheetId="3" r:id="rId3"/>
    <sheet name="Benefit Plan" sheetId="37" state="hidden" r:id="rId4"/>
    <sheet name="Yes or No" sheetId="30" state="hidden" r:id="rId5"/>
    <sheet name="Overview - AL ADL" sheetId="4" r:id="rId6"/>
    <sheet name="Overview - FR" sheetId="5" r:id="rId7"/>
    <sheet name="Overview - QTL" sheetId="6" r:id="rId8"/>
    <sheet name="Overview - NQTL" sheetId="7" r:id="rId9"/>
    <sheet name="Overview - Data" sheetId="38" r:id="rId10"/>
    <sheet name="Rpt - AL ADL" sheetId="8" r:id="rId11"/>
    <sheet name="Rpt - IP FR" sheetId="31" r:id="rId12"/>
    <sheet name="Rpt - OP FR Office Visits" sheetId="32" r:id="rId13"/>
    <sheet name="Rpt - OP FR Other" sheetId="36" r:id="rId14"/>
    <sheet name="Rpt - EC FR" sheetId="33" r:id="rId15"/>
    <sheet name="Rpt Rx FR" sheetId="34" r:id="rId16"/>
    <sheet name="Rpt - IP QTL" sheetId="26" r:id="rId17"/>
    <sheet name="Rpt - OP QTL" sheetId="27" r:id="rId18"/>
    <sheet name="Rpt - EC QTL" sheetId="28" r:id="rId19"/>
    <sheet name="Rpt - Rx QTL" sheetId="35" r:id="rId20"/>
    <sheet name="Rpt - NQTL 1a" sheetId="13" r:id="rId21"/>
    <sheet name="Rpt - NQTL 1b" sheetId="14" r:id="rId22"/>
    <sheet name="Rpt - NQTL 1c" sheetId="15" r:id="rId23"/>
    <sheet name="Rpt - NQTL 2" sheetId="16" r:id="rId24"/>
    <sheet name="Rpt - NQTL 3" sheetId="17" r:id="rId25"/>
    <sheet name="Rpt - NQTL 4" sheetId="18" r:id="rId26"/>
    <sheet name="Rpt - NQTL 5" sheetId="19" r:id="rId27"/>
    <sheet name="Rpt - Claims" sheetId="39" r:id="rId28"/>
    <sheet name="Rpt - Provider Education" sheetId="40" r:id="rId29"/>
    <sheet name="Certification Stmt" sheetId="20" r:id="rId30"/>
  </sheets>
  <calcPr calcId="191029"/>
  <customWorkbookViews>
    <customWorkbookView name="Kathryn Striewe - Personal View" guid="{13810DCC-AA08-45AA-A2EB-614B3F1533B3}" mergeInterval="0" personalView="1" maximized="1" xWindow="-9" yWindow="-9" windowWidth="1938" windowHeight="1048" tabRatio="900" activeSheetId="2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7" i="31" l="1"/>
  <c r="E149" i="31"/>
  <c r="A1" i="40" l="1"/>
  <c r="A1" i="39"/>
  <c r="A1" i="38"/>
  <c r="G17" i="34" l="1"/>
  <c r="G17" i="33"/>
  <c r="G17" i="36"/>
  <c r="G17" i="31"/>
  <c r="G17" i="32"/>
  <c r="D6" i="20" l="1"/>
  <c r="C6" i="31" l="1"/>
  <c r="C6" i="32"/>
  <c r="C6" i="36"/>
  <c r="C6" i="33"/>
  <c r="C6" i="34"/>
  <c r="C6" i="26"/>
  <c r="C6" i="27"/>
  <c r="C6" i="28"/>
  <c r="C6" i="35"/>
  <c r="B6" i="13"/>
  <c r="B6" i="14"/>
  <c r="B6" i="15"/>
  <c r="B6" i="16"/>
  <c r="B6" i="17"/>
  <c r="B6" i="18"/>
  <c r="B6" i="19"/>
  <c r="C6" i="8"/>
  <c r="A1" i="34" l="1"/>
  <c r="A1" i="33" l="1"/>
  <c r="H119" i="33"/>
  <c r="H121" i="33" s="1"/>
  <c r="G119" i="33"/>
  <c r="G121" i="33" s="1"/>
  <c r="F119" i="33"/>
  <c r="F121" i="33" s="1"/>
  <c r="E119" i="33"/>
  <c r="E121" i="33" s="1"/>
  <c r="D119" i="33"/>
  <c r="D121" i="33" s="1"/>
  <c r="G100" i="33"/>
  <c r="G101" i="33" s="1"/>
  <c r="G102" i="33" s="1"/>
  <c r="G103" i="33" s="1"/>
  <c r="C180" i="33" s="1"/>
  <c r="H98" i="33"/>
  <c r="H100" i="33" s="1"/>
  <c r="G98" i="33"/>
  <c r="F98" i="33"/>
  <c r="F100" i="33" s="1"/>
  <c r="E98" i="33"/>
  <c r="E100" i="33" s="1"/>
  <c r="D98" i="33"/>
  <c r="D100" i="33" s="1"/>
  <c r="H77" i="33"/>
  <c r="H79" i="33" s="1"/>
  <c r="G77" i="33"/>
  <c r="G79" i="33" s="1"/>
  <c r="F77" i="33"/>
  <c r="F79" i="33" s="1"/>
  <c r="E77" i="33"/>
  <c r="E79" i="33" s="1"/>
  <c r="D77" i="33"/>
  <c r="D79" i="33" s="1"/>
  <c r="G80" i="33" l="1"/>
  <c r="G81" i="33" s="1"/>
  <c r="G82" i="33" s="1"/>
  <c r="C172" i="33" s="1"/>
  <c r="F101" i="33"/>
  <c r="F102" i="33" s="1"/>
  <c r="F103" i="33" s="1"/>
  <c r="E80" i="33"/>
  <c r="E81" i="33" s="1"/>
  <c r="E82" i="33" s="1"/>
  <c r="F122" i="33"/>
  <c r="F123" i="33" s="1"/>
  <c r="F124" i="33" s="1"/>
  <c r="H80" i="33"/>
  <c r="H81" i="33" s="1"/>
  <c r="H82" i="33" s="1"/>
  <c r="H101" i="33"/>
  <c r="H102" i="33" s="1"/>
  <c r="H103" i="33" s="1"/>
  <c r="F80" i="33"/>
  <c r="F81" i="33" s="1"/>
  <c r="F82" i="33" s="1"/>
  <c r="E101" i="33"/>
  <c r="E102" i="33" s="1"/>
  <c r="E103" i="33" s="1"/>
  <c r="G122" i="33"/>
  <c r="G123" i="33" s="1"/>
  <c r="G124" i="33" s="1"/>
  <c r="C188" i="33" s="1"/>
  <c r="H122" i="33"/>
  <c r="H123" i="33" s="1"/>
  <c r="H124" i="33" s="1"/>
  <c r="E122" i="33"/>
  <c r="E123" i="33" s="1"/>
  <c r="E124" i="33" s="1"/>
  <c r="A1" i="36" l="1"/>
  <c r="A1" i="32"/>
  <c r="A1" i="31"/>
  <c r="A1" i="20" l="1"/>
  <c r="B5" i="19"/>
  <c r="A1" i="19"/>
  <c r="B5" i="18"/>
  <c r="A1" i="18"/>
  <c r="B5" i="17"/>
  <c r="A1" i="17"/>
  <c r="B5" i="16"/>
  <c r="A1" i="16"/>
  <c r="B5" i="15"/>
  <c r="A1" i="15"/>
  <c r="B5" i="14"/>
  <c r="A1" i="14"/>
  <c r="B5" i="13"/>
  <c r="A1" i="13"/>
  <c r="A1" i="35" l="1"/>
  <c r="A1" i="28"/>
  <c r="A1" i="27"/>
  <c r="A1" i="26"/>
  <c r="A1" i="8" l="1"/>
  <c r="A1" i="7"/>
  <c r="A1" i="6"/>
  <c r="A1" i="5"/>
  <c r="A1" i="4"/>
  <c r="A1" i="3"/>
  <c r="A1" i="2"/>
  <c r="E205" i="36" l="1"/>
  <c r="F204" i="36" s="1"/>
  <c r="E198" i="36"/>
  <c r="F196" i="36" s="1"/>
  <c r="E187" i="36"/>
  <c r="F186" i="36" s="1"/>
  <c r="H130" i="36"/>
  <c r="H132" i="36" s="1"/>
  <c r="G130" i="36"/>
  <c r="G132" i="36" s="1"/>
  <c r="F130" i="36"/>
  <c r="F132" i="36" s="1"/>
  <c r="E130" i="36"/>
  <c r="E132" i="36" s="1"/>
  <c r="D130" i="36"/>
  <c r="D132" i="36" s="1"/>
  <c r="H109" i="36"/>
  <c r="H111" i="36" s="1"/>
  <c r="G109" i="36"/>
  <c r="G111" i="36" s="1"/>
  <c r="F109" i="36"/>
  <c r="F111" i="36" s="1"/>
  <c r="E109" i="36"/>
  <c r="E111" i="36" s="1"/>
  <c r="D109" i="36"/>
  <c r="D111" i="36" s="1"/>
  <c r="H88" i="36"/>
  <c r="H90" i="36" s="1"/>
  <c r="G88" i="36"/>
  <c r="G90" i="36" s="1"/>
  <c r="F88" i="36"/>
  <c r="F90" i="36" s="1"/>
  <c r="E88" i="36"/>
  <c r="E90" i="36" s="1"/>
  <c r="D88" i="36"/>
  <c r="D90" i="36" s="1"/>
  <c r="H67" i="36"/>
  <c r="G67" i="36"/>
  <c r="G69" i="36" s="1"/>
  <c r="F67" i="36"/>
  <c r="E167" i="36" s="1"/>
  <c r="E67" i="36"/>
  <c r="D67" i="36"/>
  <c r="G20" i="36"/>
  <c r="G15" i="36"/>
  <c r="G13" i="36"/>
  <c r="G11" i="36"/>
  <c r="C5" i="36"/>
  <c r="E166" i="36" l="1"/>
  <c r="H69" i="36"/>
  <c r="E208" i="36"/>
  <c r="E210" i="36" s="1"/>
  <c r="F209" i="36" s="1"/>
  <c r="E157" i="36"/>
  <c r="E69" i="36"/>
  <c r="E158" i="36"/>
  <c r="F69" i="36"/>
  <c r="E172" i="36"/>
  <c r="F171" i="36" s="1"/>
  <c r="D69" i="36"/>
  <c r="E175" i="36"/>
  <c r="E179" i="36" s="1"/>
  <c r="F177" i="36" s="1"/>
  <c r="F185" i="36"/>
  <c r="F193" i="36"/>
  <c r="F194" i="36"/>
  <c r="F195" i="36"/>
  <c r="F190" i="36"/>
  <c r="F202" i="36"/>
  <c r="F182" i="36"/>
  <c r="F184" i="36"/>
  <c r="E91" i="36"/>
  <c r="E92" i="36" s="1"/>
  <c r="E93" i="36" s="1"/>
  <c r="F183" i="36"/>
  <c r="F197" i="36"/>
  <c r="F203" i="36"/>
  <c r="F112" i="36"/>
  <c r="F113" i="36" s="1"/>
  <c r="F114" i="36" s="1"/>
  <c r="F201" i="36"/>
  <c r="H133" i="36"/>
  <c r="H134" i="36" s="1"/>
  <c r="H135" i="36" s="1"/>
  <c r="E133" i="36"/>
  <c r="E134" i="36" s="1"/>
  <c r="E135" i="36" s="1"/>
  <c r="F133" i="36"/>
  <c r="F134" i="36" s="1"/>
  <c r="F135" i="36" s="1"/>
  <c r="G133" i="36"/>
  <c r="G134" i="36" s="1"/>
  <c r="G135" i="36" s="1"/>
  <c r="E112" i="36"/>
  <c r="E113" i="36" s="1"/>
  <c r="E114" i="36" s="1"/>
  <c r="G91" i="36"/>
  <c r="G92" i="36" s="1"/>
  <c r="C182" i="36" s="1"/>
  <c r="H91" i="36"/>
  <c r="H92" i="36" s="1"/>
  <c r="H93" i="36" s="1"/>
  <c r="F91" i="36"/>
  <c r="F92" i="36" s="1"/>
  <c r="F93" i="36" s="1"/>
  <c r="G112" i="36"/>
  <c r="G113" i="36" s="1"/>
  <c r="H112" i="36"/>
  <c r="H113" i="36" s="1"/>
  <c r="H114" i="36" s="1"/>
  <c r="F191" i="36"/>
  <c r="E163" i="36" l="1"/>
  <c r="F162" i="36" s="1"/>
  <c r="H70" i="36"/>
  <c r="H71" i="36" s="1"/>
  <c r="H72" i="36" s="1"/>
  <c r="F208" i="36"/>
  <c r="E70" i="36"/>
  <c r="E71" i="36" s="1"/>
  <c r="E72" i="36" s="1"/>
  <c r="F170" i="36"/>
  <c r="F167" i="36"/>
  <c r="F169" i="36"/>
  <c r="F168" i="36"/>
  <c r="F157" i="36"/>
  <c r="F159" i="36"/>
  <c r="F176" i="36"/>
  <c r="F178" i="36"/>
  <c r="F166" i="36"/>
  <c r="F175" i="36"/>
  <c r="F161" i="36"/>
  <c r="F70" i="36"/>
  <c r="F71" i="36" s="1"/>
  <c r="F72" i="36" s="1"/>
  <c r="G70" i="36"/>
  <c r="G71" i="36" s="1"/>
  <c r="C175" i="36" s="1"/>
  <c r="F158" i="36"/>
  <c r="F160" i="36"/>
  <c r="G93" i="36"/>
  <c r="C201" i="36"/>
  <c r="C190" i="36"/>
  <c r="G114" i="36"/>
  <c r="C208" i="36"/>
  <c r="C157" i="36" l="1"/>
  <c r="G72" i="36"/>
  <c r="C166" i="36"/>
  <c r="H119" i="32"/>
  <c r="H121" i="32" s="1"/>
  <c r="G119" i="32"/>
  <c r="G121" i="32" s="1"/>
  <c r="F119" i="32"/>
  <c r="F121" i="32" s="1"/>
  <c r="E119" i="32"/>
  <c r="E121" i="32" s="1"/>
  <c r="D119" i="32"/>
  <c r="D121" i="32" s="1"/>
  <c r="H98" i="32"/>
  <c r="H100" i="32" s="1"/>
  <c r="G98" i="32"/>
  <c r="G100" i="32" s="1"/>
  <c r="F98" i="32"/>
  <c r="F100" i="32" s="1"/>
  <c r="E98" i="32"/>
  <c r="E100" i="32" s="1"/>
  <c r="D98" i="32"/>
  <c r="D100" i="32" s="1"/>
  <c r="H77" i="32"/>
  <c r="H79" i="32" s="1"/>
  <c r="G77" i="32"/>
  <c r="G79" i="32" s="1"/>
  <c r="F77" i="32"/>
  <c r="F79" i="32" s="1"/>
  <c r="E77" i="32"/>
  <c r="E79" i="32" s="1"/>
  <c r="D77" i="32"/>
  <c r="D79" i="32" s="1"/>
  <c r="H121" i="31"/>
  <c r="H123" i="31" s="1"/>
  <c r="G121" i="31"/>
  <c r="G123" i="31" s="1"/>
  <c r="F121" i="31"/>
  <c r="F123" i="31" s="1"/>
  <c r="E121" i="31"/>
  <c r="E123" i="31" s="1"/>
  <c r="D121" i="31"/>
  <c r="D123" i="31" s="1"/>
  <c r="H100" i="31"/>
  <c r="H102" i="31" s="1"/>
  <c r="G100" i="31"/>
  <c r="G102" i="31" s="1"/>
  <c r="F100" i="31"/>
  <c r="F102" i="31" s="1"/>
  <c r="E100" i="31"/>
  <c r="E102" i="31" s="1"/>
  <c r="D100" i="31"/>
  <c r="D102" i="31" s="1"/>
  <c r="H79" i="31"/>
  <c r="H81" i="31" s="1"/>
  <c r="G79" i="31"/>
  <c r="G81" i="31" s="1"/>
  <c r="F79" i="31"/>
  <c r="F81" i="31" s="1"/>
  <c r="E79" i="31"/>
  <c r="E81" i="31" s="1"/>
  <c r="D79" i="31"/>
  <c r="D81" i="31" s="1"/>
  <c r="E101" i="32" l="1"/>
  <c r="E102" i="32" s="1"/>
  <c r="E103" i="32" s="1"/>
  <c r="F122" i="32"/>
  <c r="F123" i="32" s="1"/>
  <c r="F124" i="32" s="1"/>
  <c r="G80" i="32"/>
  <c r="G81" i="32" s="1"/>
  <c r="E80" i="32"/>
  <c r="E81" i="32" s="1"/>
  <c r="E82" i="32" s="1"/>
  <c r="F101" i="32"/>
  <c r="F102" i="32" s="1"/>
  <c r="F103" i="32" s="1"/>
  <c r="H101" i="32"/>
  <c r="H102" i="32" s="1"/>
  <c r="H103" i="32" s="1"/>
  <c r="G122" i="32"/>
  <c r="G123" i="32" s="1"/>
  <c r="G101" i="32"/>
  <c r="G102" i="32" s="1"/>
  <c r="H122" i="32"/>
  <c r="H123" i="32" s="1"/>
  <c r="H124" i="32" s="1"/>
  <c r="F80" i="32"/>
  <c r="F81" i="32" s="1"/>
  <c r="F82" i="32" s="1"/>
  <c r="E122" i="32"/>
  <c r="E123" i="32" s="1"/>
  <c r="E124" i="32" s="1"/>
  <c r="H80" i="32"/>
  <c r="H81" i="32" s="1"/>
  <c r="H82" i="32" s="1"/>
  <c r="F82" i="31"/>
  <c r="F83" i="31" s="1"/>
  <c r="F84" i="31" s="1"/>
  <c r="H82" i="31"/>
  <c r="H83" i="31" s="1"/>
  <c r="H84" i="31" s="1"/>
  <c r="G82" i="31"/>
  <c r="G83" i="31" s="1"/>
  <c r="G124" i="31"/>
  <c r="G125" i="31" s="1"/>
  <c r="E82" i="31"/>
  <c r="E83" i="31" s="1"/>
  <c r="E84" i="31" s="1"/>
  <c r="E124" i="31"/>
  <c r="E125" i="31" s="1"/>
  <c r="E126" i="31" s="1"/>
  <c r="F124" i="31"/>
  <c r="F125" i="31" s="1"/>
  <c r="F126" i="31" s="1"/>
  <c r="H124" i="31"/>
  <c r="H125" i="31" s="1"/>
  <c r="H126" i="31" s="1"/>
  <c r="F103" i="31"/>
  <c r="F104" i="31" s="1"/>
  <c r="F105" i="31" s="1"/>
  <c r="G103" i="31"/>
  <c r="G104" i="31" s="1"/>
  <c r="H103" i="31"/>
  <c r="H104" i="31" s="1"/>
  <c r="H105" i="31" s="1"/>
  <c r="E103" i="31"/>
  <c r="E104" i="31" s="1"/>
  <c r="E105" i="31" s="1"/>
  <c r="G126" i="31" l="1"/>
  <c r="C187" i="31"/>
  <c r="G103" i="32"/>
  <c r="C180" i="32"/>
  <c r="G105" i="31"/>
  <c r="C180" i="31"/>
  <c r="G84" i="31"/>
  <c r="C173" i="31"/>
  <c r="G124" i="32"/>
  <c r="C190" i="32"/>
  <c r="G82" i="32"/>
  <c r="C171" i="32"/>
  <c r="E108" i="35"/>
  <c r="F107" i="35" s="1"/>
  <c r="E99" i="35"/>
  <c r="F98" i="35" s="1"/>
  <c r="E90" i="35"/>
  <c r="F89" i="35" s="1"/>
  <c r="E80" i="35"/>
  <c r="H50" i="35"/>
  <c r="H52" i="35" s="1"/>
  <c r="G50" i="35"/>
  <c r="G52" i="35" s="1"/>
  <c r="F50" i="35"/>
  <c r="F52" i="35" s="1"/>
  <c r="E50" i="35"/>
  <c r="E52" i="35" s="1"/>
  <c r="D50" i="35"/>
  <c r="D52" i="35" s="1"/>
  <c r="G17" i="35"/>
  <c r="G15" i="35"/>
  <c r="G13" i="35"/>
  <c r="G11" i="35"/>
  <c r="C5" i="35"/>
  <c r="E195" i="34"/>
  <c r="F190" i="34" s="1"/>
  <c r="E186" i="34"/>
  <c r="E177" i="34"/>
  <c r="F172" i="34" s="1"/>
  <c r="H121" i="34"/>
  <c r="G121" i="34"/>
  <c r="D121" i="34"/>
  <c r="H100" i="34"/>
  <c r="G100" i="34"/>
  <c r="D100" i="34"/>
  <c r="H119" i="34"/>
  <c r="G119" i="34"/>
  <c r="F119" i="34"/>
  <c r="F121" i="34" s="1"/>
  <c r="E119" i="34"/>
  <c r="E121" i="34" s="1"/>
  <c r="D119" i="34"/>
  <c r="H98" i="34"/>
  <c r="G98" i="34"/>
  <c r="F98" i="34"/>
  <c r="F100" i="34" s="1"/>
  <c r="E98" i="34"/>
  <c r="E100" i="34" s="1"/>
  <c r="D98" i="34"/>
  <c r="H77" i="34"/>
  <c r="H79" i="34" s="1"/>
  <c r="G77" i="34"/>
  <c r="G79" i="34" s="1"/>
  <c r="F77" i="34"/>
  <c r="F79" i="34" s="1"/>
  <c r="E77" i="34"/>
  <c r="E79" i="34" s="1"/>
  <c r="D77" i="34"/>
  <c r="D79" i="34" s="1"/>
  <c r="E200" i="34"/>
  <c r="F199" i="34" s="1"/>
  <c r="E168" i="34"/>
  <c r="E161" i="34"/>
  <c r="F160" i="34" s="1"/>
  <c r="E152" i="34"/>
  <c r="F151" i="34" s="1"/>
  <c r="H56" i="34"/>
  <c r="H58" i="34" s="1"/>
  <c r="G56" i="34"/>
  <c r="G58" i="34" s="1"/>
  <c r="F56" i="34"/>
  <c r="F58" i="34" s="1"/>
  <c r="E56" i="34"/>
  <c r="E58" i="34" s="1"/>
  <c r="D56" i="34"/>
  <c r="D58" i="34" s="1"/>
  <c r="G20" i="34"/>
  <c r="G15" i="34"/>
  <c r="G13" i="34"/>
  <c r="G11" i="34"/>
  <c r="C5" i="34"/>
  <c r="E193" i="33"/>
  <c r="E185" i="33"/>
  <c r="E177" i="33"/>
  <c r="E198" i="33"/>
  <c r="E169" i="33"/>
  <c r="E161" i="33"/>
  <c r="F160" i="33" s="1"/>
  <c r="E152" i="33"/>
  <c r="F151" i="33" s="1"/>
  <c r="H56" i="33"/>
  <c r="H58" i="33" s="1"/>
  <c r="G56" i="33"/>
  <c r="G58" i="33" s="1"/>
  <c r="F56" i="33"/>
  <c r="F58" i="33" s="1"/>
  <c r="E56" i="33"/>
  <c r="E58" i="33" s="1"/>
  <c r="D56" i="33"/>
  <c r="D58" i="33" s="1"/>
  <c r="G20" i="33"/>
  <c r="G15" i="33"/>
  <c r="G13" i="33"/>
  <c r="G11" i="33"/>
  <c r="C5" i="33"/>
  <c r="E196" i="32"/>
  <c r="E187" i="32"/>
  <c r="E177" i="32"/>
  <c r="E168" i="32"/>
  <c r="E161" i="32"/>
  <c r="F159" i="32" s="1"/>
  <c r="E152" i="32"/>
  <c r="F149" i="32" s="1"/>
  <c r="H56" i="32"/>
  <c r="G56" i="32"/>
  <c r="G58" i="32" s="1"/>
  <c r="F56" i="32"/>
  <c r="F58" i="32" s="1"/>
  <c r="E56" i="32"/>
  <c r="E58" i="32" s="1"/>
  <c r="D56" i="32"/>
  <c r="D58" i="32" s="1"/>
  <c r="G20" i="32"/>
  <c r="G15" i="32"/>
  <c r="G13" i="32"/>
  <c r="G11" i="32"/>
  <c r="C5" i="32"/>
  <c r="E192" i="31"/>
  <c r="E184" i="31"/>
  <c r="E177" i="31"/>
  <c r="H58" i="32" l="1"/>
  <c r="E199" i="32"/>
  <c r="E201" i="32" s="1"/>
  <c r="F199" i="32" s="1"/>
  <c r="F76" i="35"/>
  <c r="F75" i="35"/>
  <c r="F74" i="35"/>
  <c r="F190" i="32"/>
  <c r="F192" i="32"/>
  <c r="F193" i="32"/>
  <c r="F181" i="32"/>
  <c r="F184" i="32"/>
  <c r="F185" i="32"/>
  <c r="F183" i="32"/>
  <c r="F174" i="32"/>
  <c r="F175" i="32"/>
  <c r="F79" i="35"/>
  <c r="F183" i="34"/>
  <c r="F180" i="32"/>
  <c r="F180" i="34"/>
  <c r="F193" i="34"/>
  <c r="F191" i="34"/>
  <c r="F194" i="34"/>
  <c r="F176" i="31"/>
  <c r="F189" i="33"/>
  <c r="F180" i="31"/>
  <c r="F172" i="32"/>
  <c r="F173" i="32"/>
  <c r="F171" i="32"/>
  <c r="F167" i="34"/>
  <c r="F185" i="34"/>
  <c r="F182" i="34"/>
  <c r="F172" i="33"/>
  <c r="F181" i="34"/>
  <c r="F173" i="31"/>
  <c r="F188" i="31"/>
  <c r="F187" i="31"/>
  <c r="F166" i="32"/>
  <c r="F164" i="32"/>
  <c r="F167" i="32"/>
  <c r="F165" i="32"/>
  <c r="F191" i="32"/>
  <c r="F181" i="33"/>
  <c r="F181" i="31"/>
  <c r="F184" i="34"/>
  <c r="F189" i="34"/>
  <c r="F192" i="34"/>
  <c r="F176" i="32"/>
  <c r="F186" i="32"/>
  <c r="F182" i="32"/>
  <c r="F194" i="32"/>
  <c r="F189" i="31"/>
  <c r="F191" i="31"/>
  <c r="F174" i="31"/>
  <c r="F182" i="31"/>
  <c r="F190" i="31"/>
  <c r="F175" i="31"/>
  <c r="F183" i="31"/>
  <c r="F165" i="33"/>
  <c r="F166" i="33"/>
  <c r="F167" i="33"/>
  <c r="H53" i="35"/>
  <c r="H54" i="35" s="1"/>
  <c r="H55" i="35" s="1"/>
  <c r="G53" i="35"/>
  <c r="G54" i="35" s="1"/>
  <c r="C93" i="35" s="1"/>
  <c r="E53" i="35"/>
  <c r="E54" i="35" s="1"/>
  <c r="C74" i="35" s="1"/>
  <c r="F53" i="35"/>
  <c r="F54" i="35" s="1"/>
  <c r="F55" i="35" s="1"/>
  <c r="F95" i="35"/>
  <c r="F86" i="35"/>
  <c r="F104" i="35"/>
  <c r="F77" i="35"/>
  <c r="F87" i="35"/>
  <c r="F96" i="35"/>
  <c r="F105" i="35"/>
  <c r="F78" i="35"/>
  <c r="F84" i="35"/>
  <c r="F88" i="35"/>
  <c r="F93" i="35"/>
  <c r="F97" i="35"/>
  <c r="F102" i="35"/>
  <c r="F106" i="35"/>
  <c r="F85" i="35"/>
  <c r="F94" i="35"/>
  <c r="F103" i="35"/>
  <c r="E122" i="34"/>
  <c r="E123" i="34" s="1"/>
  <c r="E124" i="34" s="1"/>
  <c r="F122" i="34"/>
  <c r="F123" i="34" s="1"/>
  <c r="F124" i="34" s="1"/>
  <c r="F171" i="34"/>
  <c r="F175" i="34"/>
  <c r="F173" i="34"/>
  <c r="F174" i="34"/>
  <c r="F176" i="34"/>
  <c r="H122" i="34"/>
  <c r="H123" i="34" s="1"/>
  <c r="H124" i="34" s="1"/>
  <c r="G122" i="34"/>
  <c r="G123" i="34" s="1"/>
  <c r="G101" i="34"/>
  <c r="G102" i="34" s="1"/>
  <c r="H101" i="34"/>
  <c r="H102" i="34" s="1"/>
  <c r="H103" i="34" s="1"/>
  <c r="E101" i="34"/>
  <c r="E102" i="34" s="1"/>
  <c r="F101" i="34"/>
  <c r="F102" i="34" s="1"/>
  <c r="H80" i="34"/>
  <c r="H81" i="34" s="1"/>
  <c r="H82" i="34" s="1"/>
  <c r="E80" i="34"/>
  <c r="E81" i="34" s="1"/>
  <c r="E82" i="34" s="1"/>
  <c r="E59" i="34"/>
  <c r="E60" i="34" s="1"/>
  <c r="E61" i="34" s="1"/>
  <c r="F80" i="34"/>
  <c r="F81" i="34" s="1"/>
  <c r="F82" i="34" s="1"/>
  <c r="G80" i="34"/>
  <c r="G81" i="34" s="1"/>
  <c r="C171" i="34" s="1"/>
  <c r="F149" i="34"/>
  <c r="H59" i="34"/>
  <c r="H60" i="34" s="1"/>
  <c r="H61" i="34" s="1"/>
  <c r="G59" i="34"/>
  <c r="G60" i="34" s="1"/>
  <c r="G61" i="34" s="1"/>
  <c r="F157" i="34"/>
  <c r="F59" i="34"/>
  <c r="F60" i="34" s="1"/>
  <c r="F61" i="34" s="1"/>
  <c r="F148" i="34"/>
  <c r="F158" i="34"/>
  <c r="F146" i="34"/>
  <c r="F150" i="34"/>
  <c r="F155" i="34"/>
  <c r="F159" i="34"/>
  <c r="F164" i="34"/>
  <c r="F166" i="34"/>
  <c r="F198" i="34"/>
  <c r="F147" i="34"/>
  <c r="F156" i="34"/>
  <c r="F165" i="34"/>
  <c r="F192" i="33"/>
  <c r="F188" i="33"/>
  <c r="F180" i="33"/>
  <c r="F174" i="33"/>
  <c r="F173" i="33"/>
  <c r="F184" i="33"/>
  <c r="F183" i="33"/>
  <c r="F191" i="33"/>
  <c r="F176" i="33"/>
  <c r="F182" i="33"/>
  <c r="F190" i="33"/>
  <c r="F175" i="33"/>
  <c r="F157" i="33"/>
  <c r="F155" i="33"/>
  <c r="F148" i="33"/>
  <c r="F158" i="33"/>
  <c r="F159" i="33"/>
  <c r="F149" i="33"/>
  <c r="F164" i="33"/>
  <c r="F146" i="33"/>
  <c r="F150" i="33"/>
  <c r="F156" i="33"/>
  <c r="F197" i="33"/>
  <c r="G59" i="33"/>
  <c r="G60" i="33" s="1"/>
  <c r="F147" i="33"/>
  <c r="F168" i="33"/>
  <c r="E59" i="33"/>
  <c r="E60" i="33" s="1"/>
  <c r="H59" i="33"/>
  <c r="H60" i="33" s="1"/>
  <c r="C196" i="33" s="1"/>
  <c r="F59" i="33"/>
  <c r="F60" i="33" s="1"/>
  <c r="F196" i="33"/>
  <c r="G59" i="32"/>
  <c r="G60" i="32" s="1"/>
  <c r="C164" i="32" s="1"/>
  <c r="F150" i="32"/>
  <c r="F147" i="32"/>
  <c r="F156" i="32"/>
  <c r="F148" i="32"/>
  <c r="F157" i="32"/>
  <c r="E59" i="32"/>
  <c r="E60" i="32" s="1"/>
  <c r="C146" i="32" s="1"/>
  <c r="F146" i="32"/>
  <c r="F151" i="32"/>
  <c r="F160" i="32"/>
  <c r="F59" i="32"/>
  <c r="F60" i="32" s="1"/>
  <c r="F61" i="32" s="1"/>
  <c r="F158" i="32"/>
  <c r="F155" i="32"/>
  <c r="F200" i="32"/>
  <c r="H59" i="32"/>
  <c r="H60" i="32" s="1"/>
  <c r="G124" i="34" l="1"/>
  <c r="C189" i="34"/>
  <c r="G103" i="34"/>
  <c r="C180" i="34"/>
  <c r="C102" i="35"/>
  <c r="C84" i="35"/>
  <c r="C164" i="33"/>
  <c r="G55" i="35"/>
  <c r="E55" i="35"/>
  <c r="G82" i="34"/>
  <c r="F103" i="34"/>
  <c r="E103" i="34"/>
  <c r="C164" i="34"/>
  <c r="C146" i="34"/>
  <c r="C198" i="34"/>
  <c r="C155" i="34"/>
  <c r="G61" i="33"/>
  <c r="H61" i="33"/>
  <c r="C155" i="33"/>
  <c r="F61" i="33"/>
  <c r="E61" i="33"/>
  <c r="C146" i="33"/>
  <c r="G61" i="32"/>
  <c r="C155" i="32"/>
  <c r="E61" i="32"/>
  <c r="H61" i="32"/>
  <c r="C199" i="32"/>
  <c r="E197" i="31" l="1"/>
  <c r="F196" i="31" s="1"/>
  <c r="E170" i="31"/>
  <c r="F166" i="31" s="1"/>
  <c r="E163" i="31"/>
  <c r="F162" i="31" s="1"/>
  <c r="H58" i="31"/>
  <c r="H60" i="31" s="1"/>
  <c r="G58" i="31"/>
  <c r="G60" i="31" s="1"/>
  <c r="F58" i="31"/>
  <c r="F60" i="31" s="1"/>
  <c r="E58" i="31"/>
  <c r="D58" i="31"/>
  <c r="D60" i="31" s="1"/>
  <c r="G20" i="31"/>
  <c r="G15" i="31"/>
  <c r="G13" i="31"/>
  <c r="G11" i="31"/>
  <c r="C5" i="31"/>
  <c r="E60" i="31" l="1"/>
  <c r="E148" i="31"/>
  <c r="E154" i="31" s="1"/>
  <c r="F153" i="31" s="1"/>
  <c r="F168" i="31"/>
  <c r="F167" i="31"/>
  <c r="F169" i="31"/>
  <c r="E61" i="31"/>
  <c r="E62" i="31" s="1"/>
  <c r="E63" i="31" s="1"/>
  <c r="H61" i="31"/>
  <c r="H62" i="31" s="1"/>
  <c r="F195" i="31"/>
  <c r="G61" i="31"/>
  <c r="G62" i="31" s="1"/>
  <c r="C166" i="31" s="1"/>
  <c r="F61" i="31"/>
  <c r="F62" i="31" s="1"/>
  <c r="F63" i="31" s="1"/>
  <c r="F150" i="31"/>
  <c r="F148" i="31"/>
  <c r="F152" i="31"/>
  <c r="F157" i="31"/>
  <c r="F161" i="31"/>
  <c r="F159" i="31"/>
  <c r="F151" i="31"/>
  <c r="F160" i="31"/>
  <c r="F149" i="31"/>
  <c r="F158" i="31"/>
  <c r="E12" i="17"/>
  <c r="E11" i="16"/>
  <c r="C148" i="31" l="1"/>
  <c r="H63" i="31"/>
  <c r="C195" i="31"/>
  <c r="G63" i="31"/>
  <c r="C157" i="31"/>
  <c r="E122" i="28"/>
  <c r="F121" i="28" s="1"/>
  <c r="E113" i="28"/>
  <c r="F112" i="28" s="1"/>
  <c r="E104" i="28"/>
  <c r="F103" i="28" s="1"/>
  <c r="E95" i="28"/>
  <c r="F94" i="28" s="1"/>
  <c r="H64" i="28"/>
  <c r="G64" i="28"/>
  <c r="F64" i="28"/>
  <c r="E64" i="28"/>
  <c r="E66" i="28" s="1"/>
  <c r="D64" i="28"/>
  <c r="D66" i="28" s="1"/>
  <c r="E122" i="27"/>
  <c r="F117" i="27" s="1"/>
  <c r="E113" i="27"/>
  <c r="F108" i="27" s="1"/>
  <c r="E104" i="27"/>
  <c r="F99" i="27" s="1"/>
  <c r="E95" i="27"/>
  <c r="F90" i="27" s="1"/>
  <c r="H64" i="27"/>
  <c r="H66" i="27" s="1"/>
  <c r="G64" i="27"/>
  <c r="G66" i="27" s="1"/>
  <c r="F64" i="27"/>
  <c r="F66" i="27" s="1"/>
  <c r="E64" i="27"/>
  <c r="E66" i="27" s="1"/>
  <c r="D64" i="27"/>
  <c r="D66" i="27" s="1"/>
  <c r="I61" i="8"/>
  <c r="I62" i="8" s="1"/>
  <c r="G61" i="8"/>
  <c r="E61" i="8"/>
  <c r="F94" i="27" l="1"/>
  <c r="F108" i="28"/>
  <c r="F91" i="27"/>
  <c r="F92" i="27"/>
  <c r="F67" i="28"/>
  <c r="F68" i="28" s="1"/>
  <c r="F69" i="28" s="1"/>
  <c r="F102" i="28"/>
  <c r="F120" i="28"/>
  <c r="F107" i="28"/>
  <c r="F89" i="28"/>
  <c r="F90" i="28"/>
  <c r="F92" i="28"/>
  <c r="F117" i="28"/>
  <c r="F93" i="28"/>
  <c r="F119" i="28"/>
  <c r="G67" i="28"/>
  <c r="G68" i="28" s="1"/>
  <c r="G69" i="28" s="1"/>
  <c r="H67" i="28"/>
  <c r="H68" i="28" s="1"/>
  <c r="H69" i="28" s="1"/>
  <c r="F110" i="28"/>
  <c r="F98" i="28"/>
  <c r="F111" i="28"/>
  <c r="E67" i="28"/>
  <c r="E68" i="28" s="1"/>
  <c r="E69" i="28" s="1"/>
  <c r="F66" i="28"/>
  <c r="F99" i="28"/>
  <c r="F101" i="28"/>
  <c r="F116" i="28"/>
  <c r="G66" i="28"/>
  <c r="H66" i="28"/>
  <c r="F91" i="28"/>
  <c r="F100" i="28"/>
  <c r="F109" i="28"/>
  <c r="F118" i="28"/>
  <c r="F109" i="27"/>
  <c r="F110" i="27"/>
  <c r="F111" i="27"/>
  <c r="F93" i="27"/>
  <c r="F112" i="27"/>
  <c r="F119" i="27"/>
  <c r="F103" i="27"/>
  <c r="F121" i="27"/>
  <c r="H67" i="27"/>
  <c r="H68" i="27" s="1"/>
  <c r="H69" i="27" s="1"/>
  <c r="F100" i="27"/>
  <c r="F101" i="27"/>
  <c r="F102" i="27"/>
  <c r="F118" i="27"/>
  <c r="F120" i="27"/>
  <c r="E67" i="27"/>
  <c r="E68" i="27" s="1"/>
  <c r="F67" i="27"/>
  <c r="F68" i="27" s="1"/>
  <c r="F89" i="27"/>
  <c r="F98" i="27"/>
  <c r="F107" i="27"/>
  <c r="F116" i="27"/>
  <c r="G67" i="27"/>
  <c r="G68" i="27" s="1"/>
  <c r="G17" i="28"/>
  <c r="G15" i="28"/>
  <c r="G13" i="28"/>
  <c r="G11" i="28"/>
  <c r="G17" i="27"/>
  <c r="G15" i="27"/>
  <c r="G13" i="27"/>
  <c r="G11" i="27"/>
  <c r="C98" i="28" l="1"/>
  <c r="C116" i="27"/>
  <c r="C107" i="28"/>
  <c r="C89" i="28"/>
  <c r="C116" i="28"/>
  <c r="C107" i="27"/>
  <c r="G69" i="27"/>
  <c r="F69" i="27"/>
  <c r="C98" i="27"/>
  <c r="C89" i="27"/>
  <c r="E69" i="27"/>
  <c r="G17" i="26"/>
  <c r="G15" i="26"/>
  <c r="G13" i="26"/>
  <c r="G11" i="26"/>
  <c r="I13" i="8"/>
  <c r="I11" i="8"/>
  <c r="H64" i="26" l="1"/>
  <c r="H66" i="26" s="1"/>
  <c r="G64" i="26"/>
  <c r="G66" i="26" s="1"/>
  <c r="F64" i="26"/>
  <c r="F66" i="26" s="1"/>
  <c r="E64" i="26"/>
  <c r="E66" i="26" s="1"/>
  <c r="D64" i="26"/>
  <c r="D66" i="26" s="1"/>
  <c r="C5" i="28" l="1"/>
  <c r="C5" i="27"/>
  <c r="E122" i="26"/>
  <c r="E113" i="26"/>
  <c r="E104" i="26"/>
  <c r="E95" i="26"/>
  <c r="C5" i="26"/>
  <c r="F117" i="26" l="1"/>
  <c r="F121" i="26"/>
  <c r="F116" i="26"/>
  <c r="F120" i="26"/>
  <c r="F118" i="26"/>
  <c r="F119" i="26"/>
  <c r="F112" i="26"/>
  <c r="F111" i="26"/>
  <c r="F108" i="26"/>
  <c r="F107" i="26"/>
  <c r="F110" i="26"/>
  <c r="F109" i="26"/>
  <c r="F91" i="26"/>
  <c r="F90" i="26"/>
  <c r="F93" i="26"/>
  <c r="F89" i="26"/>
  <c r="F94" i="26"/>
  <c r="F92" i="26"/>
  <c r="F102" i="26"/>
  <c r="F101" i="26"/>
  <c r="F100" i="26"/>
  <c r="F103" i="26"/>
  <c r="F99" i="26"/>
  <c r="F98" i="26"/>
  <c r="H67" i="26"/>
  <c r="H68" i="26" s="1"/>
  <c r="G67" i="26"/>
  <c r="G68" i="26" s="1"/>
  <c r="G69" i="26" s="1"/>
  <c r="E67" i="26"/>
  <c r="E68" i="26" s="1"/>
  <c r="F67" i="26"/>
  <c r="F68" i="26" s="1"/>
  <c r="C98" i="26" s="1"/>
  <c r="H69" i="26" l="1"/>
  <c r="C116" i="26"/>
  <c r="F69" i="26"/>
  <c r="E69" i="26"/>
  <c r="C89" i="26"/>
  <c r="C107" i="26"/>
  <c r="I63" i="8" l="1"/>
  <c r="J133" i="8" s="1"/>
  <c r="G62" i="8"/>
  <c r="D5" i="20"/>
  <c r="C5" i="8"/>
  <c r="I64" i="8" l="1"/>
  <c r="J136" i="8" s="1"/>
  <c r="G63" i="8"/>
  <c r="J73" i="8" s="1"/>
  <c r="G64" i="8"/>
  <c r="J76" i="8" s="1"/>
</calcChain>
</file>

<file path=xl/sharedStrings.xml><?xml version="1.0" encoding="utf-8"?>
<sst xmlns="http://schemas.openxmlformats.org/spreadsheetml/2006/main" count="2817" uniqueCount="748">
  <si>
    <t>Georgia State Health Benefit Plan MHPAEA Parity</t>
  </si>
  <si>
    <t>Health Plan Reporting Tool</t>
  </si>
  <si>
    <t>Health Plan:</t>
  </si>
  <si>
    <t>UnitedHealthcare</t>
  </si>
  <si>
    <t>Benefit Package</t>
  </si>
  <si>
    <t>UnitedHealthcare Statewide Statewide HMO</t>
  </si>
  <si>
    <t>Period Reported On:</t>
  </si>
  <si>
    <t>July 1, 2022-June 30, 2023</t>
  </si>
  <si>
    <t>Tool Completed By:</t>
  </si>
  <si>
    <t>Date Completed:</t>
  </si>
  <si>
    <t>INSTRUCTIONS</t>
  </si>
  <si>
    <r>
      <t>Background:</t>
    </r>
    <r>
      <rPr>
        <sz val="11"/>
        <rFont val="Calibri"/>
        <family val="2"/>
        <scheme val="minor"/>
      </rPr>
      <t xml:space="preserve"> The Mental Health Parity and Addiction Equity Act of 2008 (MHPAEA) requires health plans to provide benefits for mental health and substance use disorder (MH/SUD) treatment and services at a level equal to that which is provided for medical and surgical care. The Affordable Care Act expanded MHPAEA’s requirements by ensuring that qualified health plans offered on the Health Insurance Marketplace cover behavioral health treatments and services. Georgia is required to conduct an analysis of the benefits offered </t>
    </r>
    <r>
      <rPr>
        <sz val="11"/>
        <color theme="1"/>
        <rFont val="Calibri"/>
        <family val="2"/>
        <scheme val="minor"/>
      </rPr>
      <t>to people enrolled in the state's health plan programs.</t>
    </r>
  </si>
  <si>
    <r>
      <t xml:space="preserve">Purpose: </t>
    </r>
    <r>
      <rPr>
        <sz val="11"/>
        <color theme="1"/>
        <rFont val="Calibri"/>
        <family val="2"/>
        <scheme val="minor"/>
      </rPr>
      <t xml:space="preserve">The objective of this reporting tool is to provide a comprehensive, standard document for Georgia health plans to demonstrate compliance with the mental health parity requirements under state requirements (HB 1013/ The Mental Health Parity Act of 2022) and MHPAEA, Federal Register Vol 81 No 61 Part V March 30, 2016 </t>
    </r>
    <r>
      <rPr>
        <sz val="11"/>
        <rFont val="Calibri"/>
        <family val="2"/>
        <scheme val="minor"/>
      </rPr>
      <t>(42 CFR Parts 438, 440, 456 and 457</t>
    </r>
    <r>
      <rPr>
        <sz val="11"/>
        <color theme="1"/>
        <rFont val="Calibri"/>
        <family val="2"/>
        <scheme val="minor"/>
      </rPr>
      <t xml:space="preserve">). The health plans' reporting correlates to a specific state fiscal year with the Georgia Department of Community Health (Department). Health plans are solely responsible for maintaining, monitoring, and reporting on compliance with MHPAEA requirements. The terminology, standards, and oversight requirements from the Federal Register / Vol. 81, No. 61 will be used as a baseline for all public health plan reporting. This will allow for a uniform approach to oversight of mental health parity amongst all public health insurers in the state. </t>
    </r>
  </si>
  <si>
    <r>
      <t xml:space="preserve">Reporting Period: </t>
    </r>
    <r>
      <rPr>
        <sz val="11"/>
        <color theme="1"/>
        <rFont val="Calibri"/>
        <family val="2"/>
        <scheme val="minor"/>
      </rPr>
      <t>Georgia MHPAEA compliance reporting currently aligns with the state fiscal year, which is July 1 to June 30 (date incurred). Any changes to the annual reporting requirements will be communicated.</t>
    </r>
  </si>
  <si>
    <r>
      <rPr>
        <b/>
        <sz val="11"/>
        <rFont val="Calibri"/>
        <family val="2"/>
        <scheme val="minor"/>
      </rPr>
      <t>Submission:</t>
    </r>
    <r>
      <rPr>
        <sz val="11"/>
        <rFont val="Calibri"/>
        <family val="2"/>
        <scheme val="minor"/>
      </rPr>
      <t xml:space="preserve"> Health plans will submit the completed reporting tools in Excel format to the Department. A separate completed tool must be submitted for each benefit package serviced by the health plan.</t>
    </r>
  </si>
  <si>
    <r>
      <rPr>
        <b/>
        <sz val="11"/>
        <color theme="1"/>
        <rFont val="Calibri"/>
        <family val="2"/>
        <scheme val="minor"/>
      </rPr>
      <t xml:space="preserve">Required Documentation: </t>
    </r>
    <r>
      <rPr>
        <sz val="11"/>
        <color theme="1"/>
        <rFont val="Calibri"/>
        <family val="2"/>
        <scheme val="minor"/>
      </rPr>
      <t>Health plans must submit the documentation listed below with the completed reporting tool.</t>
    </r>
  </si>
  <si>
    <t>- Member Benefits Guide, or other handbook detailing benefits for the health plan's members.</t>
  </si>
  <si>
    <t>- Policies, procedures, and/or work flow documents that outline processes applicable to the following:</t>
  </si>
  <si>
    <t>a. Utilization management, case management, disease management;</t>
  </si>
  <si>
    <t>b. Prescription drug benefits;</t>
  </si>
  <si>
    <t>c. Provider Network management.</t>
  </si>
  <si>
    <r>
      <rPr>
        <b/>
        <sz val="11"/>
        <rFont val="Calibri"/>
        <family val="2"/>
        <scheme val="minor"/>
      </rPr>
      <t>Verification:</t>
    </r>
    <r>
      <rPr>
        <sz val="11"/>
        <rFont val="Calibri"/>
        <family val="2"/>
        <scheme val="minor"/>
      </rPr>
      <t xml:space="preserve"> Though the responsibility for maintaining MHPAEA compliance remains solely with the health plan, the health plan shall assist the Department in verifying any reported information upon Department request. The Department may use any appropriate, efficient or necessary method for verifying the information in this document including, but not limited to:</t>
    </r>
  </si>
  <si>
    <t>- Fact-checking</t>
  </si>
  <si>
    <t>- Auditing reported information</t>
  </si>
  <si>
    <t>- Obtaining supporting documentation</t>
  </si>
  <si>
    <r>
      <rPr>
        <b/>
        <sz val="11"/>
        <color theme="1"/>
        <rFont val="Calibri"/>
        <family val="2"/>
        <scheme val="minor"/>
      </rPr>
      <t>Georgia MHPAEA Health Plan Reporting Workbook:</t>
    </r>
    <r>
      <rPr>
        <sz val="11"/>
        <color theme="1"/>
        <rFont val="Calibri"/>
        <family val="2"/>
        <scheme val="minor"/>
      </rPr>
      <t xml:space="preserve"> The workbook contains the following tabs, which are color coded as indicated below.</t>
    </r>
  </si>
  <si>
    <t>Cover and Instructions</t>
  </si>
  <si>
    <t>Tabs with no fill are informational. The health plan must complete the identifying information 
at the top of the Cover and Instructions tab. No other input is required on these tabs. 
Carefully review these tabs before completing subsequent tabs.</t>
  </si>
  <si>
    <t>Definitions</t>
  </si>
  <si>
    <t>Acronyms</t>
  </si>
  <si>
    <t>Overview - AL ADL</t>
  </si>
  <si>
    <t>Tabs with blue fill contain an overview and reference material regarding Georgia MHPAEA Parity requirements. Each tab refers to information in the green tabs, where Health Plan reporting is completed. No input is needed on the blue tabs. Carefully review the information on these tabs before completing subsequent tabs.</t>
  </si>
  <si>
    <t>Overview - FR</t>
  </si>
  <si>
    <t>Overview - QTL</t>
  </si>
  <si>
    <t>Overview - NQTL</t>
  </si>
  <si>
    <t>Overview - Data</t>
  </si>
  <si>
    <t>Reporting - AL ADL</t>
  </si>
  <si>
    <r>
      <t xml:space="preserve">Tabs with green fill are designed for the health plan to report on Georgia MHPAEA Parity. 
Specific instruction is included within these tabs.
"Determination of Applicability" in </t>
    </r>
    <r>
      <rPr>
        <b/>
        <sz val="11"/>
        <color rgb="FFF8971D"/>
        <rFont val="Calibri"/>
        <family val="2"/>
        <scheme val="minor"/>
      </rPr>
      <t>ORANGE BOXES</t>
    </r>
    <r>
      <rPr>
        <sz val="11"/>
        <color theme="1"/>
        <rFont val="Calibri"/>
        <family val="2"/>
        <scheme val="minor"/>
      </rPr>
      <t xml:space="preserve"> ascertain what sections of the tab, if any, are required 
to be completed. All "yes" responses require additional analysis and/or information as indicated on each tab. 
No additional analysis or information is required for "no" responses. 
In future reporting tools, information in </t>
    </r>
    <r>
      <rPr>
        <b/>
        <sz val="11"/>
        <color rgb="FF0070C0"/>
        <rFont val="Calibri"/>
        <family val="2"/>
        <scheme val="minor"/>
      </rPr>
      <t>BLUE TEXT</t>
    </r>
    <r>
      <rPr>
        <sz val="11"/>
        <color theme="1"/>
        <rFont val="Calibri"/>
        <family val="2"/>
        <scheme val="minor"/>
      </rPr>
      <t xml:space="preserve"> may be pulled from documentation previously submitted by the health plan. The health plan must review this information to verify accuracy and revise as appropriate. In many instances, additional information is required to supplement that which was previously provided. This will not be applicable if this is the health plan's initial report submission.
Provide complete and accurate responses to the information requested on each tab within the </t>
    </r>
    <r>
      <rPr>
        <b/>
        <sz val="11"/>
        <color theme="1" tint="0.499984740745262"/>
        <rFont val="Calibri"/>
        <family val="2"/>
        <scheme val="minor"/>
      </rPr>
      <t>GRAY CELLS</t>
    </r>
    <r>
      <rPr>
        <sz val="11"/>
        <color theme="1"/>
        <rFont val="Calibri"/>
        <family val="2"/>
        <scheme val="minor"/>
      </rPr>
      <t xml:space="preserve">, 
and reference source documentation the health plan consulted to support the responses given, as indicated. 
</t>
    </r>
  </si>
  <si>
    <t>Reporting - IP FR</t>
  </si>
  <si>
    <t>Reporting - OP FR Office 
     Visits</t>
  </si>
  <si>
    <t>Reporting - OP FR Other</t>
  </si>
  <si>
    <t>Reporting - EC FR</t>
  </si>
  <si>
    <t>Reporting - Rx FR</t>
  </si>
  <si>
    <t>Reporting - IP QTL</t>
  </si>
  <si>
    <t>Reporting - OP QTL</t>
  </si>
  <si>
    <t>Reporting - EC QTL</t>
  </si>
  <si>
    <t>Reporting - Rx QTL</t>
  </si>
  <si>
    <t>Reporting - NQTLs 1a-5</t>
  </si>
  <si>
    <t>Reporting - Claims</t>
  </si>
  <si>
    <t>Reporting - Provider
     Education</t>
  </si>
  <si>
    <t>Certification Stmt</t>
  </si>
  <si>
    <t>Upon completion, an owner or corporate officer is required to review and certify the information reported.</t>
  </si>
  <si>
    <t>Regulatory Sources</t>
  </si>
  <si>
    <t>Federal Register, Vol. 81, No. 61</t>
  </si>
  <si>
    <t>Part V, Department of Health and Human Services</t>
  </si>
  <si>
    <t>Centers for Medicare and Medicaid Services</t>
  </si>
  <si>
    <t>42 CFR Part 438, Managed Care</t>
  </si>
  <si>
    <t>Medicaid and Children’s Health Insurance Programs; Mental Health Parity and Addiction Equity Act of 2008; the Application of Mental Health Parity Requirements to Coverage Offered by Medicaid Managed Care Organizations, the Children’s Health Insurance Program (CHIP), and Alternative Benefit Plans; Final Rule</t>
  </si>
  <si>
    <t>The Mental Health Parity Act of 2022</t>
  </si>
  <si>
    <t>Proprietary and Confidential</t>
  </si>
  <si>
    <t>Federal Register / Vol. 81, No. 61, Part 438 Managed Care, Subpart K, § 438.900 Meaning of terms.*</t>
  </si>
  <si>
    <r>
      <rPr>
        <b/>
        <i/>
        <sz val="11"/>
        <color rgb="FF38939B"/>
        <rFont val="Calibri"/>
        <family val="2"/>
        <scheme val="minor"/>
      </rPr>
      <t>Aggregate lifetime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under a MCO, PIHP, PAHP, or other public health insurer.</t>
    </r>
  </si>
  <si>
    <r>
      <rPr>
        <b/>
        <i/>
        <sz val="11"/>
        <color rgb="FF38939B"/>
        <rFont val="Calibri"/>
        <family val="2"/>
        <scheme val="minor"/>
      </rPr>
      <t>Annual dollar limit</t>
    </r>
    <r>
      <rPr>
        <b/>
        <sz val="11"/>
        <color rgb="FF38939B"/>
        <rFont val="Calibri"/>
        <family val="2"/>
        <scheme val="minor"/>
      </rPr>
      <t xml:space="preserve"> </t>
    </r>
    <r>
      <rPr>
        <sz val="11"/>
        <color theme="1"/>
        <rFont val="Calibri"/>
        <family val="2"/>
        <scheme val="minor"/>
      </rPr>
      <t>means a dollar limitation on the total amount of specified benefits that may be paid in a 12-month period under a MCO, PIHP, PAHP, or other public health insurer.</t>
    </r>
  </si>
  <si>
    <r>
      <rPr>
        <b/>
        <i/>
        <sz val="11"/>
        <color rgb="FF38939B"/>
        <rFont val="Calibri"/>
        <family val="2"/>
        <scheme val="minor"/>
      </rPr>
      <t>Financial requirements</t>
    </r>
    <r>
      <rPr>
        <i/>
        <sz val="11"/>
        <color theme="1"/>
        <rFont val="Calibri"/>
        <family val="2"/>
        <scheme val="minor"/>
      </rPr>
      <t xml:space="preserve"> </t>
    </r>
    <r>
      <rPr>
        <sz val="11"/>
        <color theme="1"/>
        <rFont val="Calibri"/>
        <family val="2"/>
        <scheme val="minor"/>
      </rPr>
      <t>include deductibles, copayments, coinsurance, or out-of-pocket maximums. Financial requirements do not include aggregate lifetime or annual dollar limits.</t>
    </r>
  </si>
  <si>
    <r>
      <rPr>
        <b/>
        <i/>
        <sz val="11"/>
        <color rgb="FF38939B"/>
        <rFont val="Calibri"/>
        <family val="2"/>
        <scheme val="minor"/>
      </rPr>
      <t>Medical/surgical benefits</t>
    </r>
    <r>
      <rPr>
        <b/>
        <sz val="11"/>
        <color rgb="FF38939B"/>
        <rFont val="Calibri"/>
        <family val="2"/>
        <scheme val="minor"/>
      </rPr>
      <t xml:space="preserve"> </t>
    </r>
    <r>
      <rPr>
        <sz val="11"/>
        <color theme="1"/>
        <rFont val="Calibri"/>
        <family val="2"/>
        <scheme val="minor"/>
      </rPr>
      <t xml:space="preserve">means benefits for items or services for medical conditions or surgical procedures, as defined by the State and in accordance with applicable Federal and State law, but do not include mental health or substance use disorder benefits. </t>
    </r>
  </si>
  <si>
    <r>
      <rPr>
        <b/>
        <i/>
        <sz val="11"/>
        <color rgb="FF38939B"/>
        <rFont val="Calibri"/>
        <family val="2"/>
        <scheme val="minor"/>
      </rPr>
      <t>Mental health benefits</t>
    </r>
    <r>
      <rPr>
        <b/>
        <sz val="11"/>
        <color rgb="FF38939B"/>
        <rFont val="Calibri"/>
        <family val="2"/>
        <scheme val="minor"/>
      </rPr>
      <t xml:space="preserve"> </t>
    </r>
    <r>
      <rPr>
        <sz val="11"/>
        <color theme="1"/>
        <rFont val="Calibri"/>
        <family val="2"/>
        <scheme val="minor"/>
      </rPr>
      <t>means benefits for items or services for mental health conditions, as defined by the State and in accordance with applicable Federal and State law.</t>
    </r>
  </si>
  <si>
    <r>
      <rPr>
        <b/>
        <i/>
        <sz val="11"/>
        <color rgb="FF38939B"/>
        <rFont val="Calibri"/>
        <family val="2"/>
        <scheme val="minor"/>
      </rPr>
      <t>Substance use disorder benefits</t>
    </r>
    <r>
      <rPr>
        <b/>
        <sz val="11"/>
        <color rgb="FF38939B"/>
        <rFont val="Calibri"/>
        <family val="2"/>
        <scheme val="minor"/>
      </rPr>
      <t xml:space="preserve"> </t>
    </r>
    <r>
      <rPr>
        <sz val="11"/>
        <color theme="1"/>
        <rFont val="Calibri"/>
        <family val="2"/>
        <scheme val="minor"/>
      </rPr>
      <t>means benefits for items or services for substance use disorders, as defined by the State and in accordance with applicable Federal and State law.</t>
    </r>
  </si>
  <si>
    <r>
      <rPr>
        <b/>
        <i/>
        <sz val="11"/>
        <color rgb="FF38939B"/>
        <rFont val="Calibri"/>
        <family val="2"/>
        <scheme val="minor"/>
      </rPr>
      <t>Treatment limitations</t>
    </r>
    <r>
      <rPr>
        <b/>
        <sz val="11"/>
        <color rgb="FF38939B"/>
        <rFont val="Calibri"/>
        <family val="2"/>
        <scheme val="minor"/>
      </rPr>
      <t xml:space="preserve"> </t>
    </r>
    <r>
      <rPr>
        <sz val="11"/>
        <color theme="1"/>
        <rFont val="Calibri"/>
        <family val="2"/>
        <scheme val="minor"/>
      </rPr>
      <t>include limits on benefits based on the frequency of treatment, number of visits, days of coverage, days in a waiting period, or other similar limits on the scope or duration of treatment. Treatment limitations include both quantitative treatment limitations, which are expressed numerically, and nonquantitative treatment limitations, which otherwise limit the scope or duration of benefits for treatment under a plan or coverage. A permanent exclusion of all benefits for a particular condition or disorder, however, is not a treatment limitation for purposes of this definition.</t>
    </r>
  </si>
  <si>
    <t>Other Terms Used in this Workbook</t>
  </si>
  <si>
    <r>
      <rPr>
        <b/>
        <i/>
        <sz val="11"/>
        <color rgb="FF38939B"/>
        <rFont val="Calibri"/>
        <family val="2"/>
        <scheme val="minor"/>
      </rPr>
      <t>Department</t>
    </r>
    <r>
      <rPr>
        <sz val="11"/>
        <color theme="1"/>
        <rFont val="Calibri"/>
        <family val="2"/>
        <scheme val="minor"/>
      </rPr>
      <t xml:space="preserve"> means the Georgia Deparment of Community Health.</t>
    </r>
  </si>
  <si>
    <r>
      <rPr>
        <b/>
        <i/>
        <sz val="11"/>
        <color rgb="FF38939B"/>
        <rFont val="Calibri"/>
        <family val="2"/>
        <scheme val="minor"/>
      </rPr>
      <t>Inpatient</t>
    </r>
    <r>
      <rPr>
        <sz val="11"/>
        <color theme="1"/>
        <rFont val="Calibri"/>
        <family val="2"/>
        <scheme val="minor"/>
      </rPr>
      <t xml:space="preserve"> means benefits furnished on an inpatient basis. This is one of four classifications used for reporting parity compliance. Inpatient services are those furnished to an individual who is admitted to an inpatient hospital, long-term care facility, or other medical institution. </t>
    </r>
  </si>
  <si>
    <r>
      <rPr>
        <b/>
        <i/>
        <sz val="11"/>
        <color rgb="FF38939B"/>
        <rFont val="Calibri"/>
        <family val="2"/>
        <scheme val="minor"/>
      </rPr>
      <t>Outpatient</t>
    </r>
    <r>
      <rPr>
        <sz val="11"/>
        <color theme="1"/>
        <rFont val="Calibri"/>
        <family val="2"/>
        <scheme val="minor"/>
      </rPr>
      <t xml:space="preserve"> means benefits furnished on an outpatient basis (includes observation). This is one of four classifications used for reporting parity compliance. Outpatient benefits are those designed to provide medically necessary services to individuals who have not been admitted to a hospital, long-term care facility, or other medical institution. Outpatient services are split into two subclassifications for this analsyis: 1) Office Visits (e.g., physician visits) and 2) all other outpatient items and services. Outpatient services are defined in federal register and the State Mental Health Parity Monitoring Databook, and include services such as:</t>
    </r>
  </si>
  <si>
    <t>Medical/Surgical</t>
  </si>
  <si>
    <t>Mental Health/Substance Use Disorder</t>
  </si>
  <si>
    <t>Outpatient Clinic/Office Visits</t>
  </si>
  <si>
    <t>Partial Hospitalization</t>
  </si>
  <si>
    <t>Rural Health Clinic</t>
  </si>
  <si>
    <t>Methadone maintenance</t>
  </si>
  <si>
    <t>Federally Qualified Health Center</t>
  </si>
  <si>
    <t>Tobacco cessation counseling for pregnant women</t>
  </si>
  <si>
    <t>Lab and X-ray</t>
  </si>
  <si>
    <t>Residential</t>
  </si>
  <si>
    <t>Community-based rehabilitative services</t>
  </si>
  <si>
    <t>Assessment/Evaluation</t>
  </si>
  <si>
    <t>School-based rehabilitative services</t>
  </si>
  <si>
    <t>Crisis Services</t>
  </si>
  <si>
    <t>Family planning services</t>
  </si>
  <si>
    <t>Outpatient Services (e.g. Nursing, Medication
     Administration, etc.)</t>
  </si>
  <si>
    <t>Dental services</t>
  </si>
  <si>
    <t>Podiatry services</t>
  </si>
  <si>
    <t>Counseling Services (e.g. Individual Therapy, Group
     Therapy, Family Therapy, etc.)</t>
  </si>
  <si>
    <t>Optometric services</t>
  </si>
  <si>
    <t>Nurse practitioner services</t>
  </si>
  <si>
    <t>Intensive Outpatient Services (e.g. ACT, Substance 
     Abuse Intensive Outpatient Program, Intensive 
     Family Intervention)</t>
  </si>
  <si>
    <t>Ambulatory Surgical Center services</t>
  </si>
  <si>
    <t>Home health services</t>
  </si>
  <si>
    <t>Outpatient Dialysis services</t>
  </si>
  <si>
    <t>Rehabilitative Services (e.g. Psychosocial 
     Rehabilitation, Peer Support, Skills Training, Task-
     Oriented Rehabilitation, etc.)</t>
  </si>
  <si>
    <t>Therapy services (physical, occupational, and speech 
     pathology)</t>
  </si>
  <si>
    <t>Diagnostic services</t>
  </si>
  <si>
    <t>Case Management (e.g. Community Support, Case 
     Management, Intensive Customized Care 
     Coordination)</t>
  </si>
  <si>
    <t>Screening services</t>
  </si>
  <si>
    <t>Preventive services</t>
  </si>
  <si>
    <t>Counseling services</t>
  </si>
  <si>
    <t>Detoxification Services</t>
  </si>
  <si>
    <t>Autism services</t>
  </si>
  <si>
    <t>Psychological Services</t>
  </si>
  <si>
    <r>
      <rPr>
        <b/>
        <i/>
        <sz val="11"/>
        <color rgb="FF38939B"/>
        <rFont val="Calibri"/>
        <family val="2"/>
        <scheme val="minor"/>
      </rPr>
      <t>Emergency Care</t>
    </r>
    <r>
      <rPr>
        <b/>
        <sz val="11"/>
        <color rgb="FF38939B"/>
        <rFont val="Calibri"/>
        <family val="2"/>
        <scheme val="minor"/>
      </rPr>
      <t xml:space="preserve"> </t>
    </r>
    <r>
      <rPr>
        <sz val="11"/>
        <color theme="1"/>
        <rFont val="Calibri"/>
        <family val="2"/>
        <scheme val="minor"/>
      </rPr>
      <t>means benefits for emergency care, including those needed to evaluate or stabilize an emergency medical condition.</t>
    </r>
  </si>
  <si>
    <r>
      <rPr>
        <b/>
        <i/>
        <sz val="11"/>
        <color rgb="FF38939B"/>
        <rFont val="Calibri"/>
        <family val="2"/>
        <scheme val="minor"/>
      </rPr>
      <t>Prescription Drugs</t>
    </r>
    <r>
      <rPr>
        <sz val="11"/>
        <color theme="1"/>
        <rFont val="Calibri"/>
        <family val="2"/>
        <scheme val="minor"/>
      </rPr>
      <t xml:space="preserve"> means benefits for prescription drugs.</t>
    </r>
  </si>
  <si>
    <t>* Definitions and overviews have been updated to incorporate all public health insurers in the state for reporting requirements. Additional definitions and details can be found in The Mental Health Parity Act of 2022.</t>
  </si>
  <si>
    <t>Acronyms Used in this Workbook</t>
  </si>
  <si>
    <t>ABP</t>
  </si>
  <si>
    <t>Alternative benefit plan</t>
  </si>
  <si>
    <t>AL/ADL</t>
  </si>
  <si>
    <t>Aggregate lifetime and annual dollar limits</t>
  </si>
  <si>
    <t>CHIP</t>
  </si>
  <si>
    <t>Children's Health Insurance Program</t>
  </si>
  <si>
    <t>CMO</t>
  </si>
  <si>
    <t>Care Management Organization</t>
  </si>
  <si>
    <t>EC</t>
  </si>
  <si>
    <t>Emergency care</t>
  </si>
  <si>
    <t>FR</t>
  </si>
  <si>
    <t>Financial requirements</t>
  </si>
  <si>
    <t>IP</t>
  </si>
  <si>
    <t>Inpatient</t>
  </si>
  <si>
    <t>MCO</t>
  </si>
  <si>
    <t>Managed care organization (e.g., CMO)</t>
  </si>
  <si>
    <t>Med/Surg</t>
  </si>
  <si>
    <t>Medical and surgical</t>
  </si>
  <si>
    <t>MH/SUD</t>
  </si>
  <si>
    <t>Mental health or substance use disorder</t>
  </si>
  <si>
    <t>MHPAEA</t>
  </si>
  <si>
    <t>Mental Health Parity and Addiction Equity Act</t>
  </si>
  <si>
    <t>NQTL</t>
  </si>
  <si>
    <t>Nonquantitative treatment limitation</t>
  </si>
  <si>
    <t>OP</t>
  </si>
  <si>
    <t>Outpatient</t>
  </si>
  <si>
    <t>PAHP</t>
  </si>
  <si>
    <t>Prepaid ambulatory health plan</t>
  </si>
  <si>
    <t>PIHP</t>
  </si>
  <si>
    <t>Prepaid inpatient health plan</t>
  </si>
  <si>
    <t>QTL</t>
  </si>
  <si>
    <t>Quantitative treatment limitation</t>
  </si>
  <si>
    <t>Rx</t>
  </si>
  <si>
    <t>Prescription drugs</t>
  </si>
  <si>
    <t>SHBP</t>
  </si>
  <si>
    <t>State Health Benefit Plan</t>
  </si>
  <si>
    <t>Select a Benefit Package</t>
  </si>
  <si>
    <t>Select a Health Plan</t>
  </si>
  <si>
    <t>Anthem GOLD</t>
  </si>
  <si>
    <t>Anthem</t>
  </si>
  <si>
    <t>Anthem SILVER</t>
  </si>
  <si>
    <t>Kaiser Permanente</t>
  </si>
  <si>
    <t>Anthem BRONZE</t>
  </si>
  <si>
    <t>Anthem Statewide HMO</t>
  </si>
  <si>
    <t>CVS Caremark</t>
  </si>
  <si>
    <t>Anthem Medicare Advantage Standard</t>
  </si>
  <si>
    <t>Anthem Medicare Advantage Premium</t>
  </si>
  <si>
    <t>Kaiser Permanente Regional HMO</t>
  </si>
  <si>
    <t>UnitedHealthcare HDHP</t>
  </si>
  <si>
    <t>UnitedHealthcare Medicare Advantage Standard</t>
  </si>
  <si>
    <t>UnitedHealthcare Medicare Advantage Premium</t>
  </si>
  <si>
    <t>Yes</t>
  </si>
  <si>
    <t>No</t>
  </si>
  <si>
    <t>OVERVIEW: Aggregate Lifetime and Annual Dollar Limits</t>
  </si>
  <si>
    <t>Federal Register / Vol. 81, No. 61, Part 438 Managed Care, Subpart K, § 438.905 Parity requirements for aggregate lifetime and annual dollar limits.*</t>
  </si>
  <si>
    <t>(b) MCOs, PIHPs, PAHPs, or other public health insurers with no limit or limits on less than one-third of all medical/surgical benefits.</t>
  </si>
  <si>
    <t>If a MCO, PIHP, PAHP, or other public health insurer does not include an aggregate lifetime or annual dollar limit on any medical/surgical benefits or includes an aggregate lifetime or annual dollar limit that applies to less than one-third of all medical/surgical benefits provided to enrollees through a contract with the State, it may not impose an aggregate lifetime or annual dollar limit, respectively, on mental health or substance use disorder benefits.</t>
  </si>
  <si>
    <t>(c) MCOs, PIHPs, PAHPs, or other public health insurers with a limit on at least two-thirds of all medical/surgical benefits.</t>
  </si>
  <si>
    <t>If a MCO, PIHP, PAHP, or other public health insurer includes an aggregate lifetime or annual dollar limit on at least two-thirds of all medical/surgical benefits provided to enrollees through a contract with the State, it must either:</t>
  </si>
  <si>
    <t>(1)</t>
  </si>
  <si>
    <t>Apply the aggregate lifetime or annual dollar limit both to the medical/surgical benefits to which the limit would otherwise apply and to mental health or substance use disorder benefits in a manner that does not distinguish between the medical/surgical benefits and mental health or substance use disorder benefits; or</t>
  </si>
  <si>
    <t>(2)</t>
  </si>
  <si>
    <t>Not include an aggregate lifetime or annual dollar limit on mental health or substance use disorder benefits that is more restrictive than the aggregate lifetime or annual dollar limit, respectively, on medical/surgical benefits.</t>
  </si>
  <si>
    <t>(d) Determining one-third and two-thirds of all medical/surgical benefits.</t>
  </si>
  <si>
    <t>For purposes of this section, the determination of whether the portion of medical/surgical benefits subject to an aggregate lifetime or annual dollar limit represents one-third or two-thirds of all medical/surgical benefits is based on the total dollar amount of all combinations of MCO, PIHP, PAHP, and other public health insurer payments for medical/surgical benefits expected to be paid under the MCO, PIHP, PAHP, or other public health insurer for a contract year.</t>
  </si>
  <si>
    <t>(e) MCO, PIHP, PAHP, or other public health insurer not described in this section.</t>
  </si>
  <si>
    <t>A MCO, PIHP, PAHP, or other public health insurer that is not described in paragraph (b) or (c) of this section for aggregate lifetime or annual dollar limits on medical/surgical benefits, must either:</t>
  </si>
  <si>
    <t>(i)</t>
  </si>
  <si>
    <t>Impose no aggregate lifetime or annual dollar limit, on mental health or substance use disorder benefits; or</t>
  </si>
  <si>
    <t>(ii)</t>
  </si>
  <si>
    <t>Impose an aggregate lifetime or annual dollar limit on mental health or substance use disorder benefits that is no more restrictive that an average limit calculated for medical/surgical benefits.</t>
  </si>
  <si>
    <t>Public Health Insurer Aggregate Lifetime and Annual Dollar Limit Reporting</t>
  </si>
  <si>
    <t>The reporting for Aggregate Lifetime and Annual Dollar Limits is designed to assist the plan in performing a detailed analysis of any such limitations. The reporting is broken into three sections:</t>
  </si>
  <si>
    <r>
      <rPr>
        <b/>
        <i/>
        <sz val="11"/>
        <color theme="1"/>
        <rFont val="Calibri"/>
        <family val="2"/>
        <scheme val="minor"/>
      </rPr>
      <t>Section 1:</t>
    </r>
    <r>
      <rPr>
        <i/>
        <sz val="11"/>
        <color theme="1"/>
        <rFont val="Calibri"/>
        <family val="2"/>
        <scheme val="minor"/>
      </rPr>
      <t xml:space="preserve">  Analysis of Medical/Surgical Benefits Subject to Aggregate Lifetime (AL) and Annual Dollar Limits (ADL)</t>
    </r>
  </si>
  <si>
    <t>This section accumulates total medical/surgical payments, as well as those payments subject to AL and ADL for each classification of benefits (Inpatient, Outpatient, Emergency, and Prescription Drugs). Formulas calculate the percentage of medical/surgical benefits are subject to AL and ADLs.</t>
  </si>
  <si>
    <r>
      <rPr>
        <b/>
        <i/>
        <sz val="11"/>
        <color theme="1"/>
        <rFont val="Calibri"/>
        <family val="2"/>
        <scheme val="minor"/>
      </rPr>
      <t>Section 2:</t>
    </r>
    <r>
      <rPr>
        <i/>
        <sz val="11"/>
        <color theme="1"/>
        <rFont val="Calibri"/>
        <family val="2"/>
        <scheme val="minor"/>
      </rPr>
      <t xml:space="preserve">  Aggregate Lifetime (AL) Limits</t>
    </r>
  </si>
  <si>
    <t>Based on the information provided in Section 1, Section 2 summarizes which classification(s) of benefits have less than one-third and greater than two-thirds of medical/surgical benefits subject to AL limits. A table is provided to specify the AL Limits for medical/surgical benefits and mental health/substance use disorder benefits. An analysis is necessary to determine whether the AL Limits in place during the contract period comply with MHPAEA.</t>
  </si>
  <si>
    <r>
      <rPr>
        <b/>
        <i/>
        <sz val="11"/>
        <color theme="1"/>
        <rFont val="Calibri"/>
        <family val="2"/>
        <scheme val="minor"/>
      </rPr>
      <t>Section 3:</t>
    </r>
    <r>
      <rPr>
        <i/>
        <sz val="11"/>
        <color theme="1"/>
        <rFont val="Calibri"/>
        <family val="2"/>
        <scheme val="minor"/>
      </rPr>
      <t xml:space="preserve">  Annual Dollar Limits (ADL)</t>
    </r>
  </si>
  <si>
    <t>Based on the information provided in Section 1, Section 3 summarizes which classification(s) of benefits have less than one-third and greater than two-thirds of medical/surgical benefits subject to ADLs. A table is provided to specify the ADLs for medical/surgical benefits and mental health/substance use disorder benefits. An analysis is necessary to determine whether the ADLs in place during the contract period comply with MHPAEA.</t>
  </si>
  <si>
    <t>OVERVIEW: Financial Requirements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</si>
  <si>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 a type of financial requirement is considered to apply to substantially all medical/surgical benefits in a classification of benefits if it applies to at least two-thirds of all medical/surgical benefits in that classification. If a type of financial requirement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</si>
  <si>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t>
    </r>
    <r>
      <rPr>
        <b/>
        <i/>
        <sz val="11"/>
        <color rgb="FF38939B"/>
        <rFont val="Calibri"/>
        <family val="2"/>
        <scheme val="minor"/>
      </rPr>
      <t xml:space="preserve"> </t>
    </r>
    <r>
      <rPr>
        <sz val="11"/>
        <rFont val="Calibri"/>
        <family val="2"/>
        <scheme val="minor"/>
      </rPr>
      <t>i</t>
    </r>
    <r>
      <rPr>
        <sz val="11"/>
        <color theme="1"/>
        <rFont val="Calibri"/>
        <family val="2"/>
        <scheme val="minor"/>
      </rPr>
      <t>f a type of financial requirement applies to at least two-thirds of all medical/surgical benefits in a classification, the level of the financial requirement that is considered the predominant level of that type in a classification of benefits is the level that applies to more than one-half of medical/surgical benefits in that classification subject to the financial requirement.
If, for a type of financial requirement that applies to at least two-thirds of all medical/surgical benefits in a classification, there is no single level that applies to more than one-half of medical/surgical benefits in the classification subject to the financial requirement, the MCO, PIHP, PAHP, or other public health insurer may combine levels until the combination of levels applies to more than one-half of medical/surgical benefits subject to the financial requirement in the classification. The least restrictive level within the combination is considered the predominant level of that type in the classification.</t>
    </r>
  </si>
  <si>
    <t>Federal Register / Vol. 81, No. 61, Part 438 Managed Care, Subpart K, § 438.910 Parity requirements for financial requirements and treatment limitations.*</t>
  </si>
  <si>
    <t>(2) Type of financial requirement or treatment limitation.</t>
  </si>
  <si>
    <t>Different types of financial requirements include deductibles, copayments, coinsurance, and out-of-pocket maximums.</t>
  </si>
  <si>
    <t>(b) General parity requirement - (1) General rule and scope.</t>
  </si>
  <si>
    <t>Each MCO, PIHP, PAHP, and other public health insurer providing services to health plan enrollees in a State that covers both medical/surgical benefits and mental health or substance use disorder benefits under the State plan, must not apply any financial requirement or treatment limitation to mental health or substance use disorder benefits in any classification that is more restrictive than the predominant financial requirement or treatment limitation of that type applied to substantially all medical/surgical benefits in the same classification furnished to enrollees.</t>
  </si>
  <si>
    <t>(2) Classification of benefits used for applying rules.</t>
  </si>
  <si>
    <t>If a health plan enrollee is provided mental health or substance use disorder benefits in any classification of benefits, mental health or substance use disorder benefits must be provided to the enrollee in every classification in which medical/surgical benefits are provided. The following classifications of benefits are the only classifications used in applying the rules of this section:</t>
  </si>
  <si>
    <r>
      <rPr>
        <i/>
        <sz val="11"/>
        <color theme="1"/>
        <rFont val="Calibri"/>
        <family val="2"/>
        <scheme val="minor"/>
      </rPr>
      <t>Inpatient.</t>
    </r>
    <r>
      <rPr>
        <sz val="11"/>
        <color theme="1"/>
        <rFont val="Calibri"/>
        <family val="2"/>
        <scheme val="minor"/>
      </rPr>
      <t xml:space="preserve"> Benefits furnished on an inpatient basis.</t>
    </r>
  </si>
  <si>
    <r>
      <rPr>
        <i/>
        <sz val="11"/>
        <color theme="1"/>
        <rFont val="Calibri"/>
        <family val="2"/>
        <scheme val="minor"/>
      </rPr>
      <t>Outpatient.</t>
    </r>
    <r>
      <rPr>
        <sz val="11"/>
        <color theme="1"/>
        <rFont val="Calibri"/>
        <family val="2"/>
        <scheme val="minor"/>
      </rPr>
      <t xml:space="preserve"> Benefits furnished on an outpatient basis. [Include observation.]</t>
    </r>
  </si>
  <si>
    <t>(iii)</t>
  </si>
  <si>
    <r>
      <rPr>
        <i/>
        <sz val="11"/>
        <color theme="1"/>
        <rFont val="Calibri"/>
        <family val="2"/>
        <scheme val="minor"/>
      </rPr>
      <t>Emergency care.</t>
    </r>
    <r>
      <rPr>
        <sz val="11"/>
        <color theme="1"/>
        <rFont val="Calibri"/>
        <family val="2"/>
        <scheme val="minor"/>
      </rPr>
      <t xml:space="preserve"> Benefits for emergency care.</t>
    </r>
  </si>
  <si>
    <t>(iv)</t>
  </si>
  <si>
    <r>
      <rPr>
        <i/>
        <sz val="11"/>
        <color theme="1"/>
        <rFont val="Calibri"/>
        <family val="2"/>
        <scheme val="minor"/>
      </rPr>
      <t>Prescription drugs.</t>
    </r>
    <r>
      <rPr>
        <sz val="11"/>
        <color theme="1"/>
        <rFont val="Calibri"/>
        <family val="2"/>
        <scheme val="minor"/>
      </rPr>
      <t xml:space="preserve"> Benefits for prescription drugs.</t>
    </r>
  </si>
  <si>
    <t>Note: Outpatient analysis may be subdivided into office visit versus other outpatient (non-office visit).</t>
  </si>
  <si>
    <t>(3) No separate cumulative financial requirements.</t>
  </si>
  <si>
    <t>A MCO, PIHP, PAHP, or other public health insurer may not apply any cumulative financial requirement for mental health or substance use disorder benefits in a classification that accumulates separately from any established for medical/surgical benefits in the same classification.</t>
  </si>
  <si>
    <t>Public Health Insurer Financial Requirement Reporting</t>
  </si>
  <si>
    <t>For financial requirement reporting, separate tabs are completed for each classification of benefits: Inpatient, Outpatient, Emergency Care and Prescription Drugs. The reporting tabs include tables to identify financial requirements that apply to substantially all medical/surgical benefits. For those financial requirements that apply to substantially all medical/surgical benefits, additional analysis is performed to determine the predominant level of financial requirement. 
The health plan reports all mental health/substance use disorder financial requirements. This section is completed to assist the health plan in evaluating whether the mental health/substance use disorder financial requirements comply with parity.
Note: It is appropriate to exclude populations without financial requirements for mental health/substance use disorder services. For example, if the population of pregnant women do not have financial requirements for mental health/substance use disorder services, this population may be excluded entirely from the FR analysis. Exclusions should be noted in the determination of applicability section.</t>
  </si>
  <si>
    <t>OVERVIEW: Quantitative Treatment Limitations</t>
  </si>
  <si>
    <r>
      <rPr>
        <b/>
        <i/>
        <sz val="11"/>
        <color rgb="FF38939B"/>
        <rFont val="Calibri"/>
        <family val="2"/>
        <scheme val="minor"/>
      </rPr>
      <t>Substantially all</t>
    </r>
    <r>
      <rPr>
        <sz val="11"/>
        <rFont val="Calibri"/>
        <family val="2"/>
        <scheme val="minor"/>
      </rPr>
      <t>,</t>
    </r>
    <r>
      <rPr>
        <i/>
        <sz val="11"/>
        <color theme="1"/>
        <rFont val="Calibri"/>
        <family val="2"/>
        <scheme val="minor"/>
      </rPr>
      <t xml:space="preserve"> </t>
    </r>
    <r>
      <rPr>
        <sz val="11"/>
        <color theme="1"/>
        <rFont val="Calibri"/>
        <family val="2"/>
        <scheme val="minor"/>
      </rPr>
      <t>if</t>
    </r>
    <r>
      <rPr>
        <i/>
        <sz val="11"/>
        <color theme="1"/>
        <rFont val="Calibri"/>
        <family val="2"/>
        <scheme val="minor"/>
      </rPr>
      <t xml:space="preserve"> </t>
    </r>
    <r>
      <rPr>
        <sz val="11"/>
        <color theme="1"/>
        <rFont val="Calibri"/>
        <family val="2"/>
        <scheme val="minor"/>
      </rPr>
      <t>a type of quantitative treatment limitation is considered to apply to substantially all medical/surgical benefits in a classification of benefits if it applies to at least two-thirds of all medical/surgical benefits in that classification. If a type of quantitative treatment limitation does not apply to at least two-thirds of all medical/surgical benefits in a classification, then that type cannot be applied to mental health or substance use disorder benefits in that classification.</t>
    </r>
  </si>
  <si>
    <r>
      <rPr>
        <b/>
        <i/>
        <sz val="11"/>
        <color rgb="FF38939B"/>
        <rFont val="Calibri"/>
        <family val="2"/>
        <scheme val="minor"/>
      </rPr>
      <t>Predominant</t>
    </r>
    <r>
      <rPr>
        <sz val="11"/>
        <rFont val="Calibri"/>
        <family val="2"/>
        <scheme val="minor"/>
      </rPr>
      <t>, i</t>
    </r>
    <r>
      <rPr>
        <sz val="11"/>
        <color theme="1"/>
        <rFont val="Calibri"/>
        <family val="2"/>
        <scheme val="minor"/>
      </rPr>
      <t>f a type of quantitative treatment limitation applies to at least two-thirds of all medical/surgical benefits in a classification, the level of the quantitative treatment limitation that is considered the predominant level of that type in a classification of benefits is the level that applies to more than one-half of medical/surgical benefits in that classification subject to the quantitative treatment limitation.
If, for a type of quantitative treatment limitation that applies to at least two-thirds of all medical/surgical benefits in a classification, there is no single level that applies to more than one-half of medical/surgical benefits in the classification subject to the quantitative treatment limitation, the MCO, PIHP, PAHP, or other public health insurer may combine levels until the combination of levels applies to more than one-half of medical/surgical benefits subject to the quantitative treatment limitation in the classification. The least restrictive level within the combination is considered the predominant level of that type in the classification.</t>
    </r>
  </si>
  <si>
    <t>Different types of quantitative treatment limitations include annual, episode, and lifetime day and visit limits.</t>
  </si>
  <si>
    <r>
      <rPr>
        <i/>
        <sz val="11"/>
        <color theme="1"/>
        <rFont val="Calibri"/>
        <family val="2"/>
        <scheme val="minor"/>
      </rPr>
      <t>Outpatient.</t>
    </r>
    <r>
      <rPr>
        <sz val="11"/>
        <color theme="1"/>
        <rFont val="Calibri"/>
        <family val="2"/>
        <scheme val="minor"/>
      </rPr>
      <t xml:space="preserve"> Benefits furnished on an outpatient basis.</t>
    </r>
  </si>
  <si>
    <t>Public Health Insurer Quantitative Treatment Limitation Reporting</t>
  </si>
  <si>
    <t>For QTL reporting, separate tabs are completed for each classification of benefits: Inpatient, Outpatient, Emergency Care and Prescription Drugs. The reporting tabs include tables to identify QTLs that apply to substantially all medical/surgical benefits. For those quantitative treatment limitations that apply to substantially all medical/surgical benefits, additional analysis is performed to determine the predominant level of QTL. 
The health plan reports all mental health/substance use disorder QTLs. This section is completed to assist the health plan in evaluating whether the mental health/substance use disorder QTLs comply with parity.</t>
  </si>
  <si>
    <t>QTLs include limits on frequency of treatment, number of visits, days of coverage, days in a waiting period, or other similar limits on the scope or duration of treatment that is quantifiable. Types of QTLs may involve varying timeframes, such as annual, episode, lifetime day and visit duration limits. Ensure all types of QTL are considered when completing the reporting tab.</t>
  </si>
  <si>
    <r>
      <t xml:space="preserve">Note: A limitation is considered a QTL, and subject to the QTL parity requirements, if a process </t>
    </r>
    <r>
      <rPr>
        <u/>
        <sz val="11"/>
        <rFont val="Calibri"/>
        <family val="2"/>
        <scheme val="minor"/>
      </rPr>
      <t>does not</t>
    </r>
    <r>
      <rPr>
        <sz val="11"/>
        <rFont val="Calibri"/>
        <family val="2"/>
        <scheme val="minor"/>
      </rPr>
      <t xml:space="preserve"> exist that allows the health plan to exceed a numeric limitation due to medical necessity. If it is possible to exceed a limitation (e.g. visit limit or prescription drug quantity limit) due to medical necessity, the limitation considered a NQTL, and is not analyzed as a QTL. For example, prescription drug quantity limits that may be exceeded due to medical necessity are considered an NQTL, not a QTL.</t>
    </r>
  </si>
  <si>
    <t>OVERVIEW: Non-Quantitative Treatment Limitations</t>
  </si>
  <si>
    <t>(c) Nonquantitative treatment limitations - (1) General rule.</t>
  </si>
  <si>
    <t>A MCO, PIHP, PAHP, or other public health insurer may not impose a nonquantitative treatment limitation for mental health or substance use disorder benefits in any classification unless, under the policies and procedures of the MCO, PIHP, PAHP, or other public health insurer as written and in operation, any processes, strategies, evidentiary standards, or other factors used in applying the nonquantitative treatment limitation to mental health or substance use disorder benefits in the classification are comparable to, and are applied no more stringently than, the processes, strategies, evidentiary standards, or other factors used in applying the limitation for medical/surgical benefits in the classification.</t>
  </si>
  <si>
    <t>(2) Illustrative list of nonquantitative treatment limitations.</t>
  </si>
  <si>
    <t>Nonquantitative treatment limitations include:</t>
  </si>
  <si>
    <t>Medical management standards limiting or excluding benefits based on medical necessity or medical appropriateness, or based on whether the treatment is experimental or investigative;</t>
  </si>
  <si>
    <t>Formulary design for prescription drugs;</t>
  </si>
  <si>
    <t>For MCOs, PIHPs, PAHPs, or other public health insurers with multiple network tiers (such as preferred providers and participating providers), network tier design;</t>
  </si>
  <si>
    <t>Standards for provider admission to participate in a network, including reimbursement rates;</t>
  </si>
  <si>
    <t>(v)</t>
  </si>
  <si>
    <t>MCO, PIHP, PAHP, or other public health insurer methods for determining usual, customary, and reasonable charges;</t>
  </si>
  <si>
    <t>(vi)</t>
  </si>
  <si>
    <t>Refusal to pay for higher-cost therapies until it can be shown that a lower-cost therapy is not effective (also known as fail-first policies or step therapy protocols);</t>
  </si>
  <si>
    <t>(vii)</t>
  </si>
  <si>
    <t>Exclusions based on failure to complete a course of treatment;</t>
  </si>
  <si>
    <t>(viii)</t>
  </si>
  <si>
    <t>Restrictions based on geographic location, facility type, provider specialty, and other criteria that limit the scope or duration of benefits for services provided under the MCO, PIHP, PAHP, or other public health insurer; and</t>
  </si>
  <si>
    <t>(ix)</t>
  </si>
  <si>
    <t>Standards for providing access to out-of-network providers.</t>
  </si>
  <si>
    <t>Public Health Insurer NQTL Reporting</t>
  </si>
  <si>
    <t>The reporting for Public Health Insurer NQTLs are organized as shown in the table below.</t>
  </si>
  <si>
    <t>Category</t>
  </si>
  <si>
    <t>Sub-category</t>
  </si>
  <si>
    <t>Medical Management:</t>
  </si>
  <si>
    <t>NQTL 1</t>
  </si>
  <si>
    <t>Utilization Management</t>
  </si>
  <si>
    <t>NQTL 1a</t>
  </si>
  <si>
    <t>Prior Authorization</t>
  </si>
  <si>
    <t>NQTL 1b</t>
  </si>
  <si>
    <t>Concurrent Review</t>
  </si>
  <si>
    <t>NQTL 1c</t>
  </si>
  <si>
    <t>Retrospective Review</t>
  </si>
  <si>
    <t>NQTL 2</t>
  </si>
  <si>
    <t>Case Management</t>
  </si>
  <si>
    <t>NQTL 3</t>
  </si>
  <si>
    <t>Disease Management</t>
  </si>
  <si>
    <t>NQTL 4</t>
  </si>
  <si>
    <t>Medication Request</t>
  </si>
  <si>
    <t>Network Management:</t>
  </si>
  <si>
    <t>NQTL 5</t>
  </si>
  <si>
    <t>Network status</t>
  </si>
  <si>
    <t xml:space="preserve">Medical Management provides oversight to ensure members receive benefits, access to providers, and medically necessary treatment and services. For the purpose of this reporting tool, Medical Management is divided into Utilization Management, Case Management, Disease Management, and Medication Request. Utilization Management is further subcategorized into the clinical types of reviews of prior authorization, concurrent review, and retrospective review for pre and post claim. A service request is a request for healthcare provided in an inpatient, outpatient, or emergency setting, or a request for prescription drug benefits. Once a member is eligible for a benefit, medical necessity is determined. Medical necessity utilizes clinical standards determined by evidence-based practice in order to ensure appropriate care for members when processing service requests. </t>
  </si>
  <si>
    <t xml:space="preserve">A medication request is a request for medication or drugs in any of the previously mentioned settings. Medical necessity utilizes clinical standards determined by evidence-based practice in order to ensure appropriate care for members when processing medication requests. </t>
  </si>
  <si>
    <t xml:space="preserve">Network status is based upon contractual agreements between the plan and providers. </t>
  </si>
  <si>
    <t xml:space="preserve">
</t>
  </si>
  <si>
    <t>OVERVIEW: Data Reporting Requirements</t>
  </si>
  <si>
    <r>
      <rPr>
        <b/>
        <sz val="11"/>
        <color rgb="FF38939B"/>
        <rFont val="Calibri"/>
        <family val="2"/>
        <scheme val="minor"/>
      </rPr>
      <t xml:space="preserve">Data Reporting Requirements </t>
    </r>
    <r>
      <rPr>
        <sz val="11"/>
        <color theme="1"/>
        <rFont val="Calibri"/>
        <family val="2"/>
        <scheme val="minor"/>
      </rPr>
      <t xml:space="preserve">include additional information requested by the State to help assess mental health parity in regards to claim adjudication and provider education. The data request includes details on claim adjudication and education the health plan is performing with its providers. Reporting on these elements is required. </t>
    </r>
  </si>
  <si>
    <t>(1) Claims Adjudication Reporting</t>
  </si>
  <si>
    <t>Additional reporting on the adjudication of MH/SUD and Med/Surg claims is requested in this section. This information is being requested to help quantify adjudication statistics for the different service types.</t>
  </si>
  <si>
    <t>(2) Provider Education Reporting</t>
  </si>
  <si>
    <t>Additional reporting is requested to clarify the efforts being performed by the public health insurer to actively engage its providers to promote mental health parity.</t>
  </si>
  <si>
    <t>REPORTING: Aggregate Lifetime and Annual Dollar Limits</t>
  </si>
  <si>
    <t>Benefit Package:</t>
  </si>
  <si>
    <t>DETERMINATION OF APPLICABILITY</t>
  </si>
  <si>
    <t>Answer the questions below in order to ascertain which sections on this tab must be completed. None of the sections are required to be completed if the answer to all questions is "no."</t>
  </si>
  <si>
    <t>A)</t>
  </si>
  <si>
    <t>Does the health plan impose any aggregate lifetime limits on MH/SUD benefits or services?</t>
  </si>
  <si>
    <t>B)</t>
  </si>
  <si>
    <t>Does the health plan impose any annual dollar limits on MH/SUD benefits or services?</t>
  </si>
  <si>
    <t>SECTION 1: Analysis of Medical/Surgical Benefits Subject to Aggregate Lifetime (AL) and Annual Dollar Limits (ADL)</t>
  </si>
  <si>
    <t>1)</t>
  </si>
  <si>
    <t xml:space="preserve">Complete the tables below to identify total payments, as well as payments subject to AL and ADLs. </t>
  </si>
  <si>
    <t>(Note: "Payments" refers to the total dollar amount of all combinations of the plan's payments for med/surg benefits expected to be paid under the plan for a contract year.)</t>
  </si>
  <si>
    <t>Identify source documents used to prepare response:</t>
  </si>
  <si>
    <t>Payments</t>
  </si>
  <si>
    <t>Note</t>
  </si>
  <si>
    <t>Total</t>
  </si>
  <si>
    <t>Any AL Limit?</t>
  </si>
  <si>
    <t>Subject to</t>
  </si>
  <si>
    <t>Any ADL?</t>
  </si>
  <si>
    <t>Reference</t>
  </si>
  <si>
    <r>
      <t xml:space="preserve">List All </t>
    </r>
    <r>
      <rPr>
        <b/>
        <sz val="11"/>
        <color rgb="FF7AC142"/>
        <rFont val="Calibri"/>
        <family val="2"/>
        <scheme val="minor"/>
      </rPr>
      <t>Med/Surg</t>
    </r>
    <r>
      <rPr>
        <b/>
        <sz val="11"/>
        <color theme="1"/>
        <rFont val="Calibri"/>
        <family val="2"/>
        <scheme val="minor"/>
      </rPr>
      <t xml:space="preserve"> Benefits and Services</t>
    </r>
  </si>
  <si>
    <t>(yes/no)</t>
  </si>
  <si>
    <t>AL Limit</t>
  </si>
  <si>
    <t>ADL</t>
  </si>
  <si>
    <t>(see below)</t>
  </si>
  <si>
    <t>Add rows for additional benefits/services, if needed</t>
  </si>
  <si>
    <t>Emergency Care</t>
  </si>
  <si>
    <t>Prescription Drugs</t>
  </si>
  <si>
    <t>Total Payments</t>
  </si>
  <si>
    <t>Percent of Payments Subject to AL and ADLs</t>
  </si>
  <si>
    <t>Are less than one-third of payments limited?</t>
  </si>
  <si>
    <t>Are greater than two thirds of payments limited?</t>
  </si>
  <si>
    <t>Notes</t>
  </si>
  <si>
    <t>A</t>
  </si>
  <si>
    <t>B</t>
  </si>
  <si>
    <t>C</t>
  </si>
  <si>
    <t>Add rows for additional notes, if needed</t>
  </si>
  <si>
    <t>SECTION 2: Aggregate Lifetime (AL) Limits</t>
  </si>
  <si>
    <t>2)</t>
  </si>
  <si>
    <t>Does Plan include AL limits on less than one-third of med/surg benefits provided to enrollees through a contract with the State?</t>
  </si>
  <si>
    <t>If "yes", the Plan may not impose an AL limit on MH/SUD benefits.</t>
  </si>
  <si>
    <t>3)</t>
  </si>
  <si>
    <t>Does Plan include AL limits on at least two-thirds of all med/surg benefits provided to enrollees through a contract with the State?</t>
  </si>
  <si>
    <t>If "yes", the Plan must either:</t>
  </si>
  <si>
    <t>Apply the AL limit both to the med/surg benefits to which the limit would otherwise apply and to MH/SUD benefits in a manner that does not distinguish between the med/surg benefits and MH/SUD benefits; or</t>
  </si>
  <si>
    <t>Not include an AL limit on MH/SUD benefits that is more restrictive than the AL limit on med/surg benefits.</t>
  </si>
  <si>
    <t>4)</t>
  </si>
  <si>
    <t>Complete the table below.</t>
  </si>
  <si>
    <t>Specify</t>
  </si>
  <si>
    <t>List All Benefits and Services Subject to Aggregate Lifetime Limits</t>
  </si>
  <si>
    <t>AL Limits</t>
  </si>
  <si>
    <t>5)</t>
  </si>
  <si>
    <t>Discuss any instances of non-compliance identified, or conclude that no instances of non-compliance were noted.</t>
  </si>
  <si>
    <t>D</t>
  </si>
  <si>
    <t>E</t>
  </si>
  <si>
    <t>F</t>
  </si>
  <si>
    <t>SECTION 3: Annual Dollar Limits (ADL)</t>
  </si>
  <si>
    <t>6)</t>
  </si>
  <si>
    <t>Does the plan include an ADL less than one-third of med/surg benefits provided to enrollees through a contract with the State?</t>
  </si>
  <si>
    <t>If "yes", the Plan may not impose an ADL on MH/SUD benefits.</t>
  </si>
  <si>
    <t>7)</t>
  </si>
  <si>
    <t>Does the plan include an ADL on at least two-thirds of all med/surg benefits provided to enrollees through a contract with the State?</t>
  </si>
  <si>
    <t>Apply the ADL both to the med/surg benefits to which the limit would otherwise apply and to MH/SUD benefits in a manner that does not distinguish between the med/surg benefits and MH/SUD benefits; or</t>
  </si>
  <si>
    <t>Not include an ADL limit on MH/SUD benefits that is more restrictive than the AL limit on med/surg benefits.</t>
  </si>
  <si>
    <t>8)</t>
  </si>
  <si>
    <t>9)</t>
  </si>
  <si>
    <t>G</t>
  </si>
  <si>
    <t>H</t>
  </si>
  <si>
    <t>I</t>
  </si>
  <si>
    <t>REPORTING: Inpatient Financial Requirements</t>
  </si>
  <si>
    <t>Does the health plan charge deductibles for any MH/SUD inpatient services?</t>
  </si>
  <si>
    <t>Does the health plan require coinsurance for any MH/SUD inpatient services?</t>
  </si>
  <si>
    <t>C)</t>
  </si>
  <si>
    <t>Does the health plan charge copayments for any MH/SUD inpatient services?</t>
  </si>
  <si>
    <t>D)</t>
  </si>
  <si>
    <t>Does the health plan charge different copayments based on income level for any MH/SUD inpatient services?</t>
  </si>
  <si>
    <t>E)</t>
  </si>
  <si>
    <t>Are any MH/SUD inpatient benefits or services subject to an out-of-pocket maximum?</t>
  </si>
  <si>
    <r>
      <rPr>
        <b/>
        <u/>
        <sz val="11"/>
        <color theme="1"/>
        <rFont val="Calibri"/>
        <family val="2"/>
        <scheme val="minor"/>
      </rPr>
      <t>Exclusions:</t>
    </r>
    <r>
      <rPr>
        <b/>
        <sz val="11"/>
        <color theme="1"/>
        <rFont val="Calibri"/>
        <family val="2"/>
        <scheme val="minor"/>
      </rPr>
      <t xml:space="preserve"> List and briefly describe populations excluded from the analysis in this tab due to lack of MH/SUD financial requirements. </t>
    </r>
  </si>
  <si>
    <t>Or, if no populations were excluded due to meeting the substantially all thresholds without exclusions, specify this.</t>
  </si>
  <si>
    <t>SECTION 1: Inpatient MEDICAL/SURGICAL Financial Requirements</t>
  </si>
  <si>
    <t>Complete the table below to identify the types of financial requirements (FRs) that exist, and payments applicable to those FRs for med/surg benefits and services. This information is used to populate the "substantially all" analysis in #2 below.</t>
  </si>
  <si>
    <t>Note: Input/analysis can be divided into multiple tiers to accommodate distinct benefit packages (e.g., different co-pay tiers), if needed.</t>
  </si>
  <si>
    <t>Types of Financial Requirements</t>
  </si>
  <si>
    <t>Total IP</t>
  </si>
  <si>
    <r>
      <t xml:space="preserve">List IP </t>
    </r>
    <r>
      <rPr>
        <b/>
        <sz val="11"/>
        <color rgb="FF7AC142"/>
        <rFont val="Calibri"/>
        <family val="2"/>
        <scheme val="minor"/>
      </rPr>
      <t>Med/Surg</t>
    </r>
    <r>
      <rPr>
        <b/>
        <sz val="11"/>
        <color theme="1"/>
        <rFont val="Calibri"/>
        <family val="2"/>
        <scheme val="minor"/>
      </rPr>
      <t xml:space="preserve"> Benefits and Services</t>
    </r>
  </si>
  <si>
    <t>Deductibles</t>
  </si>
  <si>
    <t>Coinsurance</t>
  </si>
  <si>
    <t>Copayments</t>
  </si>
  <si>
    <t>OOP Max</t>
  </si>
  <si>
    <t>TIER 1: Income Level 1</t>
  </si>
  <si>
    <t>In-Network Benefits</t>
  </si>
  <si>
    <t>Facility Fees(Medical/surgical, Maternity, Newborn )</t>
  </si>
  <si>
    <t>Skilled Nursing, Hospice, Rehab Facility</t>
  </si>
  <si>
    <t xml:space="preserve">Inpatient Professional Fees </t>
  </si>
  <si>
    <t>Out-of-Network Benefits</t>
  </si>
  <si>
    <r>
      <t xml:space="preserve">Analysis of "Substantially All" Threshold </t>
    </r>
    <r>
      <rPr>
        <sz val="9"/>
        <color theme="1"/>
        <rFont val="Calibri"/>
        <family val="2"/>
        <scheme val="minor"/>
      </rPr>
      <t>(two thirds or greater)</t>
    </r>
  </si>
  <si>
    <t>Med/Surg Payments</t>
  </si>
  <si>
    <t>Percent of Total Payments</t>
  </si>
  <si>
    <t>Substantially All Threshold Met?</t>
  </si>
  <si>
    <t>TIER 2: Income Level 2</t>
  </si>
  <si>
    <t>TIER 3: Income Level 3</t>
  </si>
  <si>
    <t>TIER 4: Income Level 4</t>
  </si>
  <si>
    <t xml:space="preserve">Note A:  </t>
  </si>
  <si>
    <t>FR does not apply to "substantially all" med/surg benefits. The health plan may not apply the FR to MH/SUD benefits.</t>
  </si>
  <si>
    <t xml:space="preserve">Note B:  </t>
  </si>
  <si>
    <t>For FRs that apply to "substantially all" med/surg benefits, the health plan must identify the level of FR that is "predominantly" applied to med/surg benefits. This analysis is performed in #3 below.</t>
  </si>
  <si>
    <t>Analysis of Predominance</t>
  </si>
  <si>
    <t>For financial requirements referenced to "Note A", do not complete the analysis of predominance below, as it is not applicable. For financial requirements referenced to "Note B", complete the table below. Enter all levels of financial requirements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</si>
  <si>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for the financial requirement. However, if no level meets the 50% threshold, multiple levels may be combined until the combination of levels applies to more than half of the payments for the financial requirement. When multiple levels are combined, the lowest (least restrictive) level in the combination is the predominant level. Use the column labeled  "Identify Predominant Level" to identify a single level or a combination of levels that meets the predominance threshold. </t>
    </r>
  </si>
  <si>
    <t>List FR Levels</t>
  </si>
  <si>
    <t>List Payments</t>
  </si>
  <si>
    <t>Calculation of</t>
  </si>
  <si>
    <t>Financial Requirement</t>
  </si>
  <si>
    <t>(low to high)</t>
  </si>
  <si>
    <t>for Each Level</t>
  </si>
  <si>
    <t>Predominance</t>
  </si>
  <si>
    <t>Identify Predominant Level</t>
  </si>
  <si>
    <r>
      <rPr>
        <b/>
        <sz val="11"/>
        <color rgb="FF7AC142"/>
        <rFont val="Calibri"/>
        <family val="2"/>
        <scheme val="minor"/>
      </rPr>
      <t>Med/Surg</t>
    </r>
    <r>
      <rPr>
        <sz val="11"/>
        <color theme="1"/>
        <rFont val="Calibri"/>
        <family val="2"/>
        <scheme val="minor"/>
      </rPr>
      <t xml:space="preserve"> </t>
    </r>
  </si>
  <si>
    <t>Total Payments w/ Deductible:</t>
  </si>
  <si>
    <t>Predominant Level:</t>
  </si>
  <si>
    <t>Total Payments w/ Coinsurance:</t>
  </si>
  <si>
    <t>Copayment TIER 1: Income Level 1</t>
  </si>
  <si>
    <t>Total Payments w/ Copayment:</t>
  </si>
  <si>
    <t>Copayment TIER 2: Income Level 2</t>
  </si>
  <si>
    <t>Copayment TIER 3: Income Level 3</t>
  </si>
  <si>
    <t>Copayment TIER 4: Income Level 4</t>
  </si>
  <si>
    <t>Out-of-Pocket Maximum TIERS 1-4</t>
  </si>
  <si>
    <t>Total Payments w/ Out of Pocket Maximum:</t>
  </si>
  <si>
    <t>SECTION 2: Inpatient MENTAL HEALTH/SUBSTANCE USE DISORDER Financial Requirements</t>
  </si>
  <si>
    <t>Complete the table below to report the financial requirements applicable to mental health/substance use disorder benefits, regardless of the results of the analysis above. If multiple levels of financial requirements exist, specify all levels by including a line item for each level of financial requirement.</t>
  </si>
  <si>
    <r>
      <t xml:space="preserve">List IP </t>
    </r>
    <r>
      <rPr>
        <b/>
        <sz val="11"/>
        <color rgb="FFF8971D"/>
        <rFont val="Calibri"/>
        <family val="2"/>
        <scheme val="minor"/>
      </rPr>
      <t>MH/SUD</t>
    </r>
    <r>
      <rPr>
        <b/>
        <sz val="11"/>
        <color theme="1"/>
        <rFont val="Calibri"/>
        <family val="2"/>
        <scheme val="minor"/>
      </rPr>
      <t xml:space="preserve"> Benefits and Services</t>
    </r>
  </si>
  <si>
    <t>Inpatient Mental Health / Substance Abuse</t>
  </si>
  <si>
    <t>REPORTING: Outpatient Financial Requirements - Office Visits</t>
  </si>
  <si>
    <t>Does the health plan charge deductibles for any MH/SUD outpatient services?</t>
  </si>
  <si>
    <t>Does the health plan require coinsurance for any MH/SUD outpatient services?</t>
  </si>
  <si>
    <t>Does the health plan charge copayments for any MH/SUD outpatient services?</t>
  </si>
  <si>
    <t>Does the health plan charge different copayments based on income level for any MH/SUD outpatient services?</t>
  </si>
  <si>
    <t>Are any MH/SUD outpatient benefits or services subject to an out-of-pocket maximum?</t>
  </si>
  <si>
    <t>SECTION 1: Outpatient MEDICAL/SURGICAL Financial Requirements</t>
  </si>
  <si>
    <t>Total OP</t>
  </si>
  <si>
    <r>
      <t xml:space="preserve">List OP </t>
    </r>
    <r>
      <rPr>
        <b/>
        <sz val="11"/>
        <color rgb="FF7AC142"/>
        <rFont val="Calibri"/>
        <family val="2"/>
        <scheme val="minor"/>
      </rPr>
      <t>Med/Surg</t>
    </r>
    <r>
      <rPr>
        <b/>
        <sz val="11"/>
        <color theme="1"/>
        <rFont val="Calibri"/>
        <family val="2"/>
        <scheme val="minor"/>
      </rPr>
      <t xml:space="preserve"> Benefits and Services</t>
    </r>
  </si>
  <si>
    <t>Office Visits - Preventive Visits and Tests</t>
  </si>
  <si>
    <t>Office Visits - PCP (Non-Preventive)</t>
  </si>
  <si>
    <t>Office Visits - Specialist (Non-Preventive)</t>
  </si>
  <si>
    <t>Office Spinal Manipulation</t>
  </si>
  <si>
    <t>SECTION 2: Outpatient MENTAL HEALTH/SUBSTANCE USE DISORDER Financial Requirements</t>
  </si>
  <si>
    <r>
      <t xml:space="preserve">List OP </t>
    </r>
    <r>
      <rPr>
        <b/>
        <sz val="11"/>
        <color rgb="FFF8971D"/>
        <rFont val="Calibri"/>
        <family val="2"/>
        <scheme val="minor"/>
      </rPr>
      <t>MH/SUD</t>
    </r>
    <r>
      <rPr>
        <b/>
        <sz val="11"/>
        <color theme="1"/>
        <rFont val="Calibri"/>
        <family val="2"/>
        <scheme val="minor"/>
      </rPr>
      <t xml:space="preserve"> Benefits and Services</t>
    </r>
  </si>
  <si>
    <t>Outpatient Mental Health / Substance Abuse</t>
  </si>
  <si>
    <t>REPORTING: Outpatient Financial Requirements - Other (Non-Office Visit)</t>
  </si>
  <si>
    <t>Outpatient Preventive: Lab, Radiology, &amp; Scopic Tests</t>
  </si>
  <si>
    <t>Professional Fees for Surgical and Medical Services</t>
  </si>
  <si>
    <t>Outpatient Surgery Facility</t>
  </si>
  <si>
    <t>Scopic Procedures (non-preventive)</t>
  </si>
  <si>
    <t>Lab/Pathology Services Outpatient</t>
  </si>
  <si>
    <t>Minor Diagnostic/Radiology Services Outpatient</t>
  </si>
  <si>
    <t xml:space="preserve">OP Major Diagnostic (CT, PET, MRI, MRA, Nuclear Med) </t>
  </si>
  <si>
    <t>Outpatient Therapeutic Treatments</t>
  </si>
  <si>
    <t>Rehabilitation Therapy Services</t>
  </si>
  <si>
    <t>Urgent Care Center Services</t>
  </si>
  <si>
    <t>Outpatient Minor Facility</t>
  </si>
  <si>
    <t>Home Health</t>
  </si>
  <si>
    <t>Prosthetics, DME, Ambulance</t>
  </si>
  <si>
    <t>Outpatient Pharmaceutical Products</t>
  </si>
  <si>
    <t>REPORTING: Emergency Financial Requirements</t>
  </si>
  <si>
    <t>Does the health plan charge deductibles for any MH/SUD emergency services?</t>
  </si>
  <si>
    <t>Does the health plan require coinsurance for any MH/SUD emergency services?</t>
  </si>
  <si>
    <t>Does the health plan charge copayments for any MH/SUD emergency services?</t>
  </si>
  <si>
    <t>Does the health plan charge different copayments based on income level for any MH/SUD emergency services?</t>
  </si>
  <si>
    <t>Are any MH/SUD emergency benefits or services subject to an out-of-pocket maximum?</t>
  </si>
  <si>
    <t>SECTION 1: Emergency MEDICAL/SURGICAL Financial Requirements</t>
  </si>
  <si>
    <t>Total EC</t>
  </si>
  <si>
    <r>
      <t xml:space="preserve">List EC </t>
    </r>
    <r>
      <rPr>
        <b/>
        <sz val="11"/>
        <color rgb="FF7AC142"/>
        <rFont val="Calibri"/>
        <family val="2"/>
        <scheme val="minor"/>
      </rPr>
      <t>Med/Surg</t>
    </r>
    <r>
      <rPr>
        <b/>
        <sz val="11"/>
        <color theme="1"/>
        <rFont val="Calibri"/>
        <family val="2"/>
        <scheme val="minor"/>
      </rPr>
      <t xml:space="preserve"> Benefits and Services</t>
    </r>
  </si>
  <si>
    <t>Emergency Room In-network</t>
  </si>
  <si>
    <t>SECTION 2: Emergency MENTAL HEALTH/SUBSTANCE USE DISORDER Financial Requirements</t>
  </si>
  <si>
    <r>
      <t xml:space="preserve">List EC </t>
    </r>
    <r>
      <rPr>
        <b/>
        <sz val="11"/>
        <color rgb="FFF8971D"/>
        <rFont val="Calibri"/>
        <family val="2"/>
        <scheme val="minor"/>
      </rPr>
      <t>MH/SUD</t>
    </r>
    <r>
      <rPr>
        <b/>
        <sz val="11"/>
        <color theme="1"/>
        <rFont val="Calibri"/>
        <family val="2"/>
        <scheme val="minor"/>
      </rPr>
      <t xml:space="preserve"> Benefits and Services</t>
    </r>
  </si>
  <si>
    <t>REPORTING: Prescription Drugs Financial Requirements</t>
  </si>
  <si>
    <t>Does the health plan charge deductibles for any MH/SUD prescription drug benefits?</t>
  </si>
  <si>
    <t>Does the health plan require coinsurance for any MH/SUD prescription drug benefits?</t>
  </si>
  <si>
    <t>Does the health plan charge copayments for any MH/SUD prescription drug benefits?</t>
  </si>
  <si>
    <t>Does the health plan charge different copayments based on income level for any MH/SUD prescription drug beneftis?</t>
  </si>
  <si>
    <t>Are any MH/SUD prescription drug benefits or services subject to an out-of-pocket maximum?</t>
  </si>
  <si>
    <t>SECTION 1: Prescription Drug MEDICAL/SURGICAL Financial Requirements</t>
  </si>
  <si>
    <t>Total Rx</t>
  </si>
  <si>
    <r>
      <t xml:space="preserve">List Rx </t>
    </r>
    <r>
      <rPr>
        <b/>
        <sz val="11"/>
        <color rgb="FF7AC142"/>
        <rFont val="Calibri"/>
        <family val="2"/>
        <scheme val="minor"/>
      </rPr>
      <t>Med/Surg</t>
    </r>
    <r>
      <rPr>
        <b/>
        <sz val="11"/>
        <color theme="1"/>
        <rFont val="Calibri"/>
        <family val="2"/>
        <scheme val="minor"/>
      </rPr>
      <t xml:space="preserve"> Benefits and Services</t>
    </r>
  </si>
  <si>
    <t>SECTION 2: Prescription Drug MENTAL HEALTH/SUBSTANCE USE DISORDER Financial Requirements</t>
  </si>
  <si>
    <r>
      <t xml:space="preserve">List Rx </t>
    </r>
    <r>
      <rPr>
        <b/>
        <sz val="11"/>
        <color rgb="FFF8971D"/>
        <rFont val="Calibri"/>
        <family val="2"/>
        <scheme val="minor"/>
      </rPr>
      <t>MH/SUD</t>
    </r>
    <r>
      <rPr>
        <b/>
        <sz val="11"/>
        <color theme="1"/>
        <rFont val="Calibri"/>
        <family val="2"/>
        <scheme val="minor"/>
      </rPr>
      <t xml:space="preserve"> Benefits and Services</t>
    </r>
  </si>
  <si>
    <t>REPORTING: Inpatient Quantitative Treatment Limitations</t>
  </si>
  <si>
    <t>Are there limits on the frequency of MH/SUD inpatient services?</t>
  </si>
  <si>
    <t>Are there limits on the number of MH/SUD inpatient visits?</t>
  </si>
  <si>
    <t>Are there limits on the number of covered inpatient days for MH/SUD benefits or services?</t>
  </si>
  <si>
    <t>Does the health plan require waiting periods for any MH/SUD inpatient benefits or services?</t>
  </si>
  <si>
    <r>
      <t xml:space="preserve">Limitations are considered a QTL if a process </t>
    </r>
    <r>
      <rPr>
        <b/>
        <u/>
        <sz val="11"/>
        <rFont val="Calibri"/>
        <family val="2"/>
        <scheme val="minor"/>
      </rPr>
      <t>does not</t>
    </r>
    <r>
      <rPr>
        <b/>
        <sz val="11"/>
        <rFont val="Calibri"/>
        <family val="2"/>
        <scheme val="minor"/>
      </rPr>
      <t xml:space="preserve"> exist to exceed limitations due to medical necessity, and the limitation is expressed numerically. If it is possible to exceed a limitation (such as number of visits, covered days, or prescription drug quantities) due to medical necessity, these utilization management policies should be addressed as an NQTL and this tab is not applicable (enter "no" above). In the space provided, discuss whether MH/SUD benefits are subject to quantifiable limitations listed above, and whether processes exist that would allow a beneficiary to exceed limits due to medical necessity.</t>
    </r>
  </si>
  <si>
    <t>SECTION 1: Inpatient MEDICAL/SURGICAL Quantitative Treatment Limitations</t>
  </si>
  <si>
    <t>Complete the table below to identify quantitative treatment limitations (QTLs) applicable to "substantially all" medical/surgical benefits. The list of med/surg benefits and total payments may be pasted from the financial requirements reporting tab.</t>
  </si>
  <si>
    <t>Types of Quantitative Treatment Limitations</t>
  </si>
  <si>
    <t>Payments with</t>
  </si>
  <si>
    <t>Limits on Svc</t>
  </si>
  <si>
    <t>Visit</t>
  </si>
  <si>
    <t>Limits on Days</t>
  </si>
  <si>
    <t>Waiting</t>
  </si>
  <si>
    <t>Frequency</t>
  </si>
  <si>
    <t>Limits</t>
  </si>
  <si>
    <t>of Coverage</t>
  </si>
  <si>
    <t>Periods</t>
  </si>
  <si>
    <t>QTL does not apply to "substantially all" med/surg benefits. The health plan may not apply the QTL to MH/SUD benefits.</t>
  </si>
  <si>
    <t>For QTLs that apply to "substantially all" med/surg benefits, the health plan must identify the level of QTL that is "predominantly" applied to med/surg benefits. See #3 below.</t>
  </si>
  <si>
    <t>For QTLs referenced to "Note A", do not complete the analysis of predominance below, as it is not applicable. For QTLs referenced to "Note B", complete the table below. Enter all levels of QTLs applicable to med/surg benefits, ordered from lowest to highest, as well as the payment associated with each level.</t>
  </si>
  <si>
    <r>
      <t xml:space="preserve">Under "Identify Predominant Level", </t>
    </r>
    <r>
      <rPr>
        <b/>
        <u/>
        <sz val="11"/>
        <color theme="1"/>
        <rFont val="Calibri"/>
        <family val="2"/>
        <scheme val="minor"/>
      </rPr>
      <t>manual analysis is necessary</t>
    </r>
    <r>
      <rPr>
        <sz val="11"/>
        <color theme="1"/>
        <rFont val="Calibri"/>
        <family val="2"/>
        <scheme val="minor"/>
      </rPr>
      <t xml:space="preserve">. If a single level meets the "predominance" threshold of 50% or greater, this is entered as the predominant level. However, if no level meets the 50% threshold, multiple levels may be combined until the combination of levels applies to more than half of the payments for the QTL. When multiple levels are combined, the lowest (least restrictive) level in the combination is the predominant level. Use the column labeled  "Identify Predominant Level" to identify a single level or a combination of levels that meets the predominance threshold. </t>
    </r>
  </si>
  <si>
    <t>List QTL Levels</t>
  </si>
  <si>
    <t>Quantitative Treatment Limitation</t>
  </si>
  <si>
    <r>
      <rPr>
        <b/>
        <sz val="11"/>
        <color rgb="FF7AC142"/>
        <rFont val="Calibri"/>
        <family val="2"/>
        <scheme val="minor"/>
      </rPr>
      <t>Med/Surg</t>
    </r>
    <r>
      <rPr>
        <sz val="11"/>
        <color theme="1"/>
        <rFont val="Calibri"/>
        <family val="2"/>
        <scheme val="minor"/>
      </rPr>
      <t xml:space="preserve"> Limits on Service Frequency</t>
    </r>
  </si>
  <si>
    <t>Total Payments w/ Limits on Service Frequency:</t>
  </si>
  <si>
    <r>
      <rPr>
        <b/>
        <sz val="11"/>
        <color rgb="FF7AC142"/>
        <rFont val="Calibri"/>
        <family val="2"/>
        <scheme val="minor"/>
      </rPr>
      <t>Med/Surg</t>
    </r>
    <r>
      <rPr>
        <sz val="11"/>
        <color theme="1"/>
        <rFont val="Calibri"/>
        <family val="2"/>
        <scheme val="minor"/>
      </rPr>
      <t xml:space="preserve"> Visit Limits</t>
    </r>
  </si>
  <si>
    <t>Total Payments w/ Visit Limits:</t>
  </si>
  <si>
    <r>
      <rPr>
        <b/>
        <sz val="11"/>
        <color rgb="FF7AC142"/>
        <rFont val="Calibri"/>
        <family val="2"/>
        <scheme val="minor"/>
      </rPr>
      <t>Med/Surg</t>
    </r>
    <r>
      <rPr>
        <sz val="11"/>
        <color theme="1"/>
        <rFont val="Calibri"/>
        <family val="2"/>
        <scheme val="minor"/>
      </rPr>
      <t xml:space="preserve"> Limits on Days of Coverage</t>
    </r>
  </si>
  <si>
    <t>Total Payments w/ Limits on Days of Coverage:</t>
  </si>
  <si>
    <r>
      <rPr>
        <b/>
        <sz val="11"/>
        <color rgb="FF7AC142"/>
        <rFont val="Calibri"/>
        <family val="2"/>
        <scheme val="minor"/>
      </rPr>
      <t>Med/Surg</t>
    </r>
    <r>
      <rPr>
        <sz val="11"/>
        <color theme="1"/>
        <rFont val="Calibri"/>
        <family val="2"/>
        <scheme val="minor"/>
      </rPr>
      <t xml:space="preserve"> Waiting Periods</t>
    </r>
  </si>
  <si>
    <t>Total Payments w/ Waiting Periods:</t>
  </si>
  <si>
    <t>SECTION 2: Inpatient MENTAL HEALTH/SUBSTANCE USE DISORDER Quantitative Treatment Limitations</t>
  </si>
  <si>
    <t>Complete the table below to report the QTLs applicable to mental health/substance use disorder benefits, regardless of the results of the analysis above.</t>
  </si>
  <si>
    <t>REPORTING: Outpatient Quantitative Treatment Limitations</t>
  </si>
  <si>
    <t>Are there limits on the frequency of MH/SUD outpatient services?</t>
  </si>
  <si>
    <t>Are there limits on the number of MH/SUD outpatient visits?</t>
  </si>
  <si>
    <t>Are there limits on the number of covered outpatient days for MH/SUD benefits or services?</t>
  </si>
  <si>
    <t>Does the health plan require waiting periods for any MH/SUD outpatient benefits or services?</t>
  </si>
  <si>
    <t>SECTION 1: Outpatient MEDICAL/SURGICAL Quantitative Treatment Limitations</t>
  </si>
  <si>
    <t>SECTION 2: Outpatient MENTAL HEALTH/SUBSTANCE USE DISORDER Quantitative Treatment Limitations</t>
  </si>
  <si>
    <t>REPORTING: Emergency Quantitative Treatment Limitations</t>
  </si>
  <si>
    <t>Are there limits on the frequency of MH/SUD emergency services?</t>
  </si>
  <si>
    <t>Are there limits on the number of MH/SUD emergency visits?</t>
  </si>
  <si>
    <t>Are there limits on the number of covered emergency days for MH/SUD benefits or services?</t>
  </si>
  <si>
    <t>Does the health plan require waiting periods for any MH/SUD emergency benefits or services?</t>
  </si>
  <si>
    <t>SECTION 1: Emergency MEDICAL/SURGICAL Quantitative Treatment Limitations</t>
  </si>
  <si>
    <t>SECTION 2: Emergency MENTAL HEALTH/SUBSTANCE USE DISORDER Quantitative Treatment Limitations</t>
  </si>
  <si>
    <t>REPORTING: Prescription Drug Quantitative Treatment Limitations</t>
  </si>
  <si>
    <t>Are there limits on the frequency of MH/SUD prescription drug benefits?</t>
  </si>
  <si>
    <t>Are there limits on the number of MH/SUD prescription drug benefits?</t>
  </si>
  <si>
    <t>Are there limits on the quantity of MH/SUD prescription drug benefits?</t>
  </si>
  <si>
    <t>Does the health plan require waiting periods for any MH/SUD prescription drug benefits?</t>
  </si>
  <si>
    <t>SECTION 1: Pharmacy MEDICAL/SURGICAL Quantitative Treatment Limitations</t>
  </si>
  <si>
    <t>Limits on</t>
  </si>
  <si>
    <t>Number</t>
  </si>
  <si>
    <t>Quantity</t>
  </si>
  <si>
    <r>
      <rPr>
        <b/>
        <sz val="11"/>
        <color rgb="FF7AC142"/>
        <rFont val="Calibri"/>
        <family val="2"/>
        <scheme val="minor"/>
      </rPr>
      <t>Med/Surg</t>
    </r>
    <r>
      <rPr>
        <sz val="11"/>
        <color theme="1"/>
        <rFont val="Calibri"/>
        <family val="2"/>
        <scheme val="minor"/>
      </rPr>
      <t xml:space="preserve"> Limits on Frequency</t>
    </r>
  </si>
  <si>
    <t>Predominant Level Controlled:</t>
  </si>
  <si>
    <t>Predominant Level Non-Controlled:</t>
  </si>
  <si>
    <r>
      <rPr>
        <b/>
        <sz val="11"/>
        <color rgb="FF7AC142"/>
        <rFont val="Calibri"/>
        <family val="2"/>
        <scheme val="minor"/>
      </rPr>
      <t>Med/Surg</t>
    </r>
    <r>
      <rPr>
        <sz val="11"/>
        <color theme="1"/>
        <rFont val="Calibri"/>
        <family val="2"/>
        <scheme val="minor"/>
      </rPr>
      <t xml:space="preserve"> Limits on Number</t>
    </r>
  </si>
  <si>
    <r>
      <rPr>
        <b/>
        <sz val="11"/>
        <color rgb="FF7AC142"/>
        <rFont val="Calibri"/>
        <family val="2"/>
        <scheme val="minor"/>
      </rPr>
      <t>Med/Surg</t>
    </r>
    <r>
      <rPr>
        <sz val="11"/>
        <color theme="1"/>
        <rFont val="Calibri"/>
        <family val="2"/>
        <scheme val="minor"/>
      </rPr>
      <t xml:space="preserve"> Limits on Quantity</t>
    </r>
  </si>
  <si>
    <t>SECTION 2: Prescription Drug MENTAL HEALTH/SUBSTANCE USE DISORDER Quantitative Treatment Limitations</t>
  </si>
  <si>
    <t>REPORTING: Non-Quantitative Treatment Limitations</t>
  </si>
  <si>
    <t xml:space="preserve"> </t>
  </si>
  <si>
    <t>NQTL 1a:</t>
  </si>
  <si>
    <t>Medical Management - Utilization Management Prior Authorization Requests</t>
  </si>
  <si>
    <t>Reporting Directions</t>
  </si>
  <si>
    <t>Prior Authorization
Category</t>
  </si>
  <si>
    <r>
      <t xml:space="preserve">DETERMINATION OF </t>
    </r>
    <r>
      <rPr>
        <b/>
        <u/>
        <sz val="11"/>
        <color theme="1"/>
        <rFont val="Calibri"/>
        <family val="2"/>
        <scheme val="minor"/>
      </rPr>
      <t>APPLICABILITY</t>
    </r>
    <r>
      <rPr>
        <b/>
        <sz val="11"/>
        <color theme="1"/>
        <rFont val="Calibri"/>
        <family val="2"/>
        <scheme val="minor"/>
      </rPr>
      <t xml:space="preserve">
</t>
    </r>
    <r>
      <rPr>
        <b/>
        <i/>
        <sz val="11"/>
        <color theme="1"/>
        <rFont val="Calibri"/>
        <family val="2"/>
        <scheme val="minor"/>
      </rPr>
      <t xml:space="preserve">Is the category 
applicable to 
MH/SUD services?
</t>
    </r>
    <r>
      <rPr>
        <b/>
        <i/>
        <sz val="8"/>
        <color rgb="FFFF0000"/>
        <rFont val="Calibri"/>
        <family val="2"/>
        <scheme val="minor"/>
      </rPr>
      <t>If yes, complete columns to right.</t>
    </r>
  </si>
  <si>
    <t>INPATIENT</t>
  </si>
  <si>
    <t>OUTPATIENT</t>
  </si>
  <si>
    <t>EMERGENCY</t>
  </si>
  <si>
    <t>PRESCRIPTION DRUGS</t>
  </si>
  <si>
    <t>Supporting Documentation</t>
  </si>
  <si>
    <t>Tasks and Analyses Performed to Ensure Parity</t>
  </si>
  <si>
    <t>Discuss any instances of non-compliance identified, 
or conclude that no instances of non-compliance were noted. If actions have been taken to address the instances of non-compliance, describe the actions and indicate the date on which action was taken.</t>
  </si>
  <si>
    <t>Summary of information contained in plan's documentation</t>
  </si>
  <si>
    <t>Mental Health/SUD</t>
  </si>
  <si>
    <r>
      <rPr>
        <b/>
        <i/>
        <sz val="11"/>
        <color rgb="FF38939B"/>
        <rFont val="Calibri"/>
        <family val="2"/>
        <scheme val="minor"/>
      </rPr>
      <t>Medical Management - Utilization Management Prior Authorization Requests</t>
    </r>
    <r>
      <rPr>
        <sz val="11"/>
        <color theme="1"/>
        <rFont val="Calibri"/>
        <family val="2"/>
        <scheme val="minor"/>
      </rPr>
      <t xml:space="preserve">
</t>
    </r>
    <r>
      <rPr>
        <b/>
        <sz val="11"/>
        <color theme="1"/>
        <rFont val="Calibri"/>
        <family val="2"/>
        <scheme val="minor"/>
      </rPr>
      <t xml:space="preserve">
</t>
    </r>
    <r>
      <rPr>
        <b/>
        <i/>
        <sz val="11"/>
        <color rgb="FF38939B"/>
        <rFont val="Calibri"/>
        <family val="2"/>
        <scheme val="minor"/>
      </rPr>
      <t xml:space="preserve">Directions for Reporting
</t>
    </r>
    <r>
      <rPr>
        <i/>
        <sz val="11"/>
        <color theme="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</si>
  <si>
    <t>Prior Authorization (PA) General Overview from Request to Determination</t>
  </si>
  <si>
    <t>Emergency services are not subject to Prior Authorization</t>
  </si>
  <si>
    <t>Pharmacy benefits are managed by CVS.  CVS to provide MHP process, factors, and analysis.</t>
  </si>
  <si>
    <t>Please see: UHC Dept Community Health Grp_Tasks and Analyses Performed</t>
  </si>
  <si>
    <t xml:space="preserve">No instances of non-compliance were noted in the analysis of this plan  </t>
  </si>
  <si>
    <t>PA Conditioning of Benefits on Completion of a Course of Treatment</t>
  </si>
  <si>
    <t>N/A - Prior Authorization reviews are based on medical necessity criteria and addressed in the General Overview section of this analysis</t>
  </si>
  <si>
    <t>PA Auto Approval</t>
  </si>
  <si>
    <t>PA Auto Denial</t>
  </si>
  <si>
    <t>PA Clinical Care Guidelines</t>
  </si>
  <si>
    <t>PA Medical Policies</t>
  </si>
  <si>
    <t>PA Length of Stay</t>
  </si>
  <si>
    <t>PA High Dollar Claims</t>
  </si>
  <si>
    <t>PA Potential or Actual Excessive Utilization</t>
  </si>
  <si>
    <t>NQTL 1b:</t>
  </si>
  <si>
    <t>Medical Management - Utilization Management Concurrent Review</t>
  </si>
  <si>
    <r>
      <rPr>
        <b/>
        <sz val="11"/>
        <rFont val="Calibri"/>
        <family val="2"/>
        <scheme val="minor"/>
      </rPr>
      <t>Concurrent Review</t>
    </r>
    <r>
      <rPr>
        <b/>
        <sz val="11"/>
        <color theme="1"/>
        <rFont val="Calibri"/>
        <family val="2"/>
        <scheme val="minor"/>
      </rPr>
      <t xml:space="preserve">
Category</t>
    </r>
  </si>
  <si>
    <r>
      <rPr>
        <b/>
        <i/>
        <sz val="11"/>
        <color rgb="FF38939B"/>
        <rFont val="Calibri"/>
        <family val="2"/>
        <scheme val="minor"/>
      </rPr>
      <t>Medical Management - Utilization Management Concurrent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</si>
  <si>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Concurrent Review (CCR) General Overview from Request to Determination</t>
  </si>
  <si>
    <t>Emergency services are not subject to Concurrent Review</t>
  </si>
  <si>
    <t>•	Concurrent Rev INN IP NQTL_2023 UHC GA Dept Comm Health Grp_112223
•	Concurrent Rev OON IP NQTL_2023 UHC GA Dept Comm Health Grp_112223
•	Concurrent Rev INN OP NQTL_2023 UHC GA Dept Comm Health Grp_112223
•	Concurrent Rev OON OP NQTL_2023 UHC GA Dept Comm Health Grp_112223
•	Addendum A - Identifies the M/S and MH/SUD inpatient services that are subject to Concurrent Review 
•	UnitedHealthcare Clinical Services Medical Management Operational Policy: Approved Definitions - M/S policy that defines Concurrent Review
•	Optum National Policy Definitions List - MH/SUD policy that defines Concurrent Review
•	Utilization Management Program Description (UMPD) of United HealthCare Services, Inc. and UnitedHealthcare Insurance Company - Summarizes the philosophy, structure and standards that govern UHC’s medical management, UM and utilization review responsibilities and functions
•	Management of Behavioral Health Benefits Policy - Describes the mechanisms and processes designed to promote consistency in the management of behavioral health benefits and to ensure that members receive appropriate, high quality behavioral health services in a timely manner
•	Summary Plan Description (for example: 2023_ UnitedHealthcare HDHP Summary Plan Description and 2023_UnitedHealthcare HMO Summary Plan Description) - Plan document that outlines member responsibilities
•	Core Principles and Practices - MH/SUD policy that outlines the Core Principles and Practices that should be used by personnel in their interactions with members, authorized member representatives, practitioners and facilities, related to the management of behavioral health benefits, coverage determinations and appeals/grievances of non-coverage determinations
•	Performance Assessment and Incentives - M/S policy confirming that clinical reviewers are not incented to make denials for financial reasons
•	2023 UnitedHealthcare Provider Administrative Guide – Informs M/S providers of the Concurrent Review process. The UnitedHealthcare Provider Administrative Guide can be accessed on the website https://www.uhcprovider.com/en/admin-guides.html
•	September 2023 Optum National Network Manual - Informs MH/SUD providers of the Concurrent Review process. https://public.providerexpress.com/content/ope-provexpr/us/en/clinical-resources/guidelines-policies/optum-network-manual.html 
Analyses - UHC Dept Community Health Grp_Tasks and Analyses Performed</t>
  </si>
  <si>
    <t>CCR Conditioning of Benefits on Completion of a Course of Treatment</t>
  </si>
  <si>
    <t>N/A - Concurrent review is conducted on the benefit classifications identified in the General Overview section of this analysis</t>
  </si>
  <si>
    <t>CCR Auto Approval</t>
  </si>
  <si>
    <t>CCR Auto Denial</t>
  </si>
  <si>
    <t>CCR Clinical Care Guidelines</t>
  </si>
  <si>
    <t>CCR Medical Policies</t>
  </si>
  <si>
    <t>CCR Length of Stay</t>
  </si>
  <si>
    <t>CCR High Dollar Claims</t>
  </si>
  <si>
    <t>CCR Potential or Actual Excessive Utilization</t>
  </si>
  <si>
    <t>NQTL 1c:</t>
  </si>
  <si>
    <t>Medical Management - Utilization Management Retrospective Review</t>
  </si>
  <si>
    <r>
      <rPr>
        <b/>
        <sz val="11"/>
        <rFont val="Calibri"/>
        <family val="2"/>
        <scheme val="minor"/>
      </rPr>
      <t>Retrospective Review</t>
    </r>
    <r>
      <rPr>
        <b/>
        <sz val="11"/>
        <color theme="1"/>
        <rFont val="Calibri"/>
        <family val="2"/>
        <scheme val="minor"/>
      </rPr>
      <t xml:space="preserve">
Category</t>
    </r>
  </si>
  <si>
    <t>Discuss any instances of non-compliance identified, or conclude that no instances of non-compliance were noted. If actions have been taken to address the instances of non-compliance, describe the actions and indicate the date on which action was taken.</t>
  </si>
  <si>
    <r>
      <rPr>
        <b/>
        <i/>
        <sz val="11"/>
        <color rgb="FF38939B"/>
        <rFont val="Calibri"/>
        <family val="2"/>
        <scheme val="minor"/>
      </rPr>
      <t>Medical Management - Utilization Management Retrospective Review</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</si>
  <si>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Retrospective Review -  
Pre and Post claim  (RR) General Overview from Request to Determination</t>
  </si>
  <si>
    <t>Emergency services are not subject to Retrospective Review</t>
  </si>
  <si>
    <t>•	Retro Rev INN IP NQTL_2023 UHC GA Dept Comm Health Grp_112223
•	Retro Rev OON IP NQTL_2023 UHC GA Dept Comm Health Grp_112223
•	Retro Rev INN OP NQTL_2023 UHC GA Dept Comm Health Grp_112223
•	Retro Rev OON OP NQTL_2023 UHC GA Dept Comm Health Grp_112223
•	Utilization Management Program Description (UMPD) of United HealthCare Services, Inc. and UnitedHealthcare Insurance Company - Summarizes the philosophy, structure and standards that govern UHC’s medical management, UM and utilization review responsibilities and functions
•	UnitedHealthcare Clinical Services Medical Management Operational Policy: Approved Definitions - M/S policy that defines Retrospective Review 
•	Optum National Policy Definitions List - MH/SUD policy that defines Retrospective Review 
•	M/S Retrospective Review Codes – Excel document that lists M/S codes that may be subject to Retrospective Review 
•	Summary Plan Description (for example: 2023_ UnitedHealthcare HDHP Summary Plan Description and 2023_UnitedHealthcare HMO Summary Plan Description) - Plan document that outlines member responsibilities
•	Core Principles and Practices - MH/SUD policy that outlines the core principles and practices that should be used by personnel in their interactions with members, authorized member representatives, practitioners, and facilities, related to the management of behavioral health benefits, coverage determinations and appeals/grievances of non-coverage determinations 
•	Performance Assessment and Incentives - M/S policy confirming that clinical reviewers are not incented to make denials for financial reasons 
•	2023 UnitedHealthcare Provider Administrative Guide – Informs M/S providers of the Prior Authorization process. The UnitedHealthcare Provider Administrative Guide can be accessed on the website https://www.uhcprovider.com/en/admin-guides.html
•	September 2023 Optum National Network Manual - Informs MH/SUD providers of the Prior Authorization process. https://public.providerexpress.com/content/ope-provexpr/us/en/clinical-resources/guidelines-policies/optum-network-manual.html 
•	Medical Necessity NQTL – Comparative analysis that describes the processes, strategies, evidentiary standards and other factors used to apply medical necessity to M/S and MH/SUD services in accordance with MHPAEA and other regulatory guidance
Analyses - UHC Dept Community Health Grp_Tasks and Analyses Performed</t>
  </si>
  <si>
    <t>RR Conditioning of Benefits on Completion of a Course of Treatment</t>
  </si>
  <si>
    <t>N/A - Retrospective review is conducted on the benefit classifications identified in the General Overview section of this analysis</t>
  </si>
  <si>
    <t>RR Auto Approval</t>
  </si>
  <si>
    <t>RR Auto Denial</t>
  </si>
  <si>
    <t>RR Clinical Care Guidelines</t>
  </si>
  <si>
    <t>RR Medical Policies</t>
  </si>
  <si>
    <t>RR High Dollar Claims</t>
  </si>
  <si>
    <t>RR Potential or Actual Excessive Utilization</t>
  </si>
  <si>
    <t>NQTL 2:</t>
  </si>
  <si>
    <t xml:space="preserve">Medical Management - Case Management </t>
  </si>
  <si>
    <t>Is case management operated distinctly from utilization management?</t>
  </si>
  <si>
    <t>Case Management
Category</t>
  </si>
  <si>
    <r>
      <rPr>
        <b/>
        <i/>
        <sz val="11"/>
        <color rgb="FF38939B"/>
        <rFont val="Calibri"/>
        <family val="2"/>
        <scheme val="minor"/>
      </rPr>
      <t xml:space="preserve">Medical Management - Case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 This NQTL is only applicable if case management processes and standards are handled separately and distinctly from other utilization management functions. If case management is not distinct from utilization management, indicate as such above and do not complete the remainder of this tab. 
</t>
    </r>
    <r>
      <rPr>
        <sz val="11"/>
        <color theme="1"/>
        <rFont val="Calibri"/>
        <family val="2"/>
        <scheme val="minor"/>
      </rPr>
      <t xml:space="preserve">
</t>
    </r>
  </si>
  <si>
    <t>Prior Authorization (if applicable)</t>
  </si>
  <si>
    <t>​​Medical Case Management is a collaborative process between a member, that member’s treating providers, and the Plan to ensure that the member’s needs are being met. Medical Case Management does not modify or influence a benefit determination.  Case Managers do not make or recommend medical necessity determinations  ​​Case management services are available, but not required for certain chronic diseases. No limitations exist for case management services; therefore, case management is not considered to be a NQTL.  Participation is voluntary; non-participation will not result in a denial of claims or needed services.</t>
  </si>
  <si>
    <t>Behavioral Case Management is a collaborative process between a member, that member’s treating providers, and the Plan to ensure that the member’s needs are being met. Behavioral Case Management does not modify or influence a benefit determination.  Case Managers do not make or recommend medical necessity determinations.  ​​Case management services are available, but not required for certain chronic diseases. No limitations exist for case management services; therefore, case management is not considered to be a NQTL.  Participation is voluntary; non-participation will not result in a denial of claims or needed services.</t>
  </si>
  <si>
    <t>N/A - See previous description of Case Management</t>
  </si>
  <si>
    <t>Concurrent Review (if applicable)</t>
  </si>
  <si>
    <t>Conditioning of Benefits on Completion of a Course of Treatment</t>
  </si>
  <si>
    <t>Auto Approval</t>
  </si>
  <si>
    <t>Auto Denial</t>
  </si>
  <si>
    <t>Clinical Care Guidelines</t>
  </si>
  <si>
    <t>Medical Policies</t>
  </si>
  <si>
    <t>Length of Stay</t>
  </si>
  <si>
    <t>High Dollar Claims</t>
  </si>
  <si>
    <t>Potential or Actual Excessive Utilization</t>
  </si>
  <si>
    <t>NQTL 3:</t>
  </si>
  <si>
    <t xml:space="preserve">Medical Management - Disease Management </t>
  </si>
  <si>
    <t>Is disease management operated distinctly from utilization management?</t>
  </si>
  <si>
    <t>Disease Management
Category</t>
  </si>
  <si>
    <r>
      <rPr>
        <b/>
        <i/>
        <sz val="11"/>
        <color rgb="FF38939B"/>
        <rFont val="Calibri"/>
        <family val="2"/>
        <scheme val="minor"/>
      </rPr>
      <t xml:space="preserve">Medical Management - Disease Management </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 This NQTL is only applicable if disease management processes and standards are handled separately and distinctly from other utilization management functions. If disease management is not distinct from utilization management, indicate as such above and do not complete the remainder of this tab. 
</t>
    </r>
  </si>
  <si>
    <t>NQTL 4:</t>
  </si>
  <si>
    <t>Medical Management - Medication Request</t>
  </si>
  <si>
    <t>Medication Request
Category</t>
  </si>
  <si>
    <r>
      <rPr>
        <b/>
        <i/>
        <sz val="11"/>
        <color rgb="FF38939B"/>
        <rFont val="Calibri"/>
        <family val="2"/>
        <scheme val="minor"/>
      </rPr>
      <t>Medical Management - Medication Request</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 xml:space="preserve">Directions for Reporting
</t>
    </r>
    <r>
      <rPr>
        <i/>
        <sz val="11"/>
        <rFont val="Calibri"/>
        <family val="2"/>
        <scheme val="minor"/>
      </rPr>
      <t>• For each category, describe the scope and process flow, including the factors considered and evidentiary standards utilized when applying the NQTL, in the summary columns.  
• Identify supporting documentation used to prepare response in the "Supporting Documentation" column.</t>
    </r>
    <r>
      <rPr>
        <sz val="11"/>
        <color theme="1"/>
        <rFont val="Calibri"/>
        <family val="2"/>
        <scheme val="minor"/>
      </rPr>
      <t xml:space="preserve">
</t>
    </r>
    <r>
      <rPr>
        <i/>
        <sz val="11"/>
        <color theme="1"/>
        <rFont val="Calibri"/>
        <family val="2"/>
        <scheme val="minor"/>
      </rPr>
      <t xml:space="preserve">
• This NQTL is only applicable to the Prescription Drugs classification, so the remaining classifications are absent. </t>
    </r>
    <r>
      <rPr>
        <sz val="11"/>
        <color theme="1"/>
        <rFont val="Calibri"/>
        <family val="2"/>
        <scheme val="minor"/>
      </rPr>
      <t xml:space="preserve">
</t>
    </r>
  </si>
  <si>
    <t>Formulary Design</t>
  </si>
  <si>
    <t>Quantity Limits</t>
  </si>
  <si>
    <t>Step Therapy Protocols</t>
  </si>
  <si>
    <t>Potential for Off-Label Use</t>
  </si>
  <si>
    <t>Clinical Efficacy</t>
  </si>
  <si>
    <t>High Cost</t>
  </si>
  <si>
    <t>NQTL 5:</t>
  </si>
  <si>
    <t>Network Management - Network Status</t>
  </si>
  <si>
    <t>Network Status
Category</t>
  </si>
  <si>
    <r>
      <rPr>
        <b/>
        <i/>
        <sz val="11"/>
        <color rgb="FF38939B"/>
        <rFont val="Calibri"/>
        <family val="2"/>
        <scheme val="minor"/>
      </rPr>
      <t>Medical Management - Network Status</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describe the scope and process flow, including the factors considered and evidentiary standards utilized when applying the NQTL, in the summary columns.  
• Identify supporting documentation used to prepare response in the "Supporting Documentation" column.
</t>
    </r>
    <r>
      <rPr>
        <sz val="11"/>
        <color theme="1"/>
        <rFont val="Calibri"/>
        <family val="2"/>
        <scheme val="minor"/>
      </rPr>
      <t xml:space="preserve">
</t>
    </r>
  </si>
  <si>
    <t>In-Network Provider Admission Standards</t>
  </si>
  <si>
    <t>SPD - Summary Plan Description
Analyses - UHC Dept Community Health Grp_Tasks and Analyses Performed
Cred NQTL_2023_UHC GA Dept Comm Health Grp_112223_Final</t>
  </si>
  <si>
    <t>In-Network Establishing Charges and Rates</t>
  </si>
  <si>
    <t>SPD - Summary Plan Description
Analyses - UHC Dept Community Health Grp_Tasks and Analyses Performed
INN Reimb Facility NQTL_2023 UHC GA Dept Comm Health Grp_112223_Final
INN Reimb Prof Services NQTL_2023 UHC GA Dept Comm Health Grp_112223_Final</t>
  </si>
  <si>
    <t>Out-of-Network Provider Access Standards</t>
  </si>
  <si>
    <t>SPD - Summary Plan Description
Analyses - UHC Dept Community Health Grp_Tasks and Analyses Performed
Network Mgmt NQTL_2023 UHC GA Dept Comm Health Grp_112223_Final</t>
  </si>
  <si>
    <t>Out-of-Network Establishing Charges and Rates</t>
  </si>
  <si>
    <t>Network Limits: In-Network vs Out-of-Network</t>
  </si>
  <si>
    <t xml:space="preserve">N/A </t>
  </si>
  <si>
    <t>Restrictions Based on Geographic Location, Facility Type, or Provider Specialty</t>
  </si>
  <si>
    <t>N/A - The Plan does not impose restrictions based on geographic location, facility type, or provider specialty.</t>
  </si>
  <si>
    <t>REPORTING: Claims</t>
  </si>
  <si>
    <t>Claim Adjudication</t>
  </si>
  <si>
    <t>Claim
Category</t>
  </si>
  <si>
    <t>Discuss any instances of disparity identified, 
or conclude that no instances of disparity were noted. If actions have been taken to address the instances of disparity, describe the actions and indicate the date on which action was taken.</t>
  </si>
  <si>
    <t>Amounts for Reporting Year</t>
  </si>
  <si>
    <r>
      <rPr>
        <b/>
        <i/>
        <sz val="11"/>
        <color rgb="FF38939B"/>
        <rFont val="Calibri"/>
        <family val="2"/>
        <scheme val="minor"/>
      </rPr>
      <t>Claim Adjudication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totals or description for each item.  
• Identify supporting documentation used to prepare response in the "Supporting Documentation" column.
</t>
    </r>
    <r>
      <rPr>
        <sz val="11"/>
        <color theme="1"/>
        <rFont val="Calibri"/>
        <family val="2"/>
        <scheme val="minor"/>
      </rPr>
      <t xml:space="preserve">
</t>
    </r>
  </si>
  <si>
    <t>Total Count of Adjudicated Claims</t>
  </si>
  <si>
    <t>Not applicable</t>
  </si>
  <si>
    <t>Total Count of Paid Claims</t>
  </si>
  <si>
    <t>1931
adjudicated claim = paid claim</t>
  </si>
  <si>
    <t>264
adjudicated claim = paid claim</t>
  </si>
  <si>
    <t>87684
adjudicated claim = paid claim</t>
  </si>
  <si>
    <t>506
adjudicated claim = paid claim</t>
  </si>
  <si>
    <t>4209
adjudicated claim = paid claim</t>
  </si>
  <si>
    <t>8
adjudicated claim = paid claim</t>
  </si>
  <si>
    <t>Total Count of Denied Claims</t>
  </si>
  <si>
    <t xml:space="preserve">Not applicable </t>
  </si>
  <si>
    <t>Total Count of Complaints</t>
  </si>
  <si>
    <t>No Dept of Labor, and other regulatory agency complaints received duirng the 7/1/22 - 6/30/23 timeframe</t>
  </si>
  <si>
    <t>Total Count of Appeals</t>
  </si>
  <si>
    <t xml:space="preserve">833 Non Emergency
Reporting is not broken down by outpatient and inpatient.
</t>
  </si>
  <si>
    <t>3 
Reporting does not differentiate between inpatient, outpatient and emergency</t>
  </si>
  <si>
    <t>See total in inpatient cell. Reporting is not broken down by outpatient and inpatient</t>
  </si>
  <si>
    <t>42 Emergency</t>
  </si>
  <si>
    <t>See total in inpatient cell. Reporting is not broken down by outpatient, inpatient and emergency room</t>
  </si>
  <si>
    <t>Total Count of Auto-Adjudicated Claims</t>
  </si>
  <si>
    <t>Average Number of Days to Adjudicate Claims Not Processed By Auto-Adjudication</t>
  </si>
  <si>
    <t>Count of Distinct Members Receiving Services</t>
  </si>
  <si>
    <t>Count of Prior Authorizations Requested</t>
  </si>
  <si>
    <t>Reporting is not available for total requested authorizations</t>
  </si>
  <si>
    <t>Count of Prior Authorizations Approved</t>
  </si>
  <si>
    <t>1120
Excludes emergency</t>
  </si>
  <si>
    <t>202
Includes inpatient and residential treatment centers</t>
  </si>
  <si>
    <t>14063
Excludes emergency</t>
  </si>
  <si>
    <t>310
Includes all other excluding inpatient and residential treatment centers</t>
  </si>
  <si>
    <t>421
Includes inpatient and outpatient</t>
  </si>
  <si>
    <t>Reporting is not available for emergency</t>
  </si>
  <si>
    <t>Count of Prior Authorizations Denied</t>
  </si>
  <si>
    <t>125
Excludes emergency</t>
  </si>
  <si>
    <t>Reporting is not available for denied authorizations</t>
  </si>
  <si>
    <t>1034
Excludes emergency</t>
  </si>
  <si>
    <t>100
Includes inpatient and outpatient</t>
  </si>
  <si>
    <t>Provider Education</t>
  </si>
  <si>
    <t>Education Category</t>
  </si>
  <si>
    <t>Details for Reporting Year</t>
  </si>
  <si>
    <r>
      <rPr>
        <b/>
        <i/>
        <sz val="11"/>
        <color rgb="FF38939B"/>
        <rFont val="Calibri"/>
        <family val="2"/>
        <scheme val="minor"/>
      </rPr>
      <t>Provider Education</t>
    </r>
    <r>
      <rPr>
        <sz val="11"/>
        <color theme="1"/>
        <rFont val="Calibri"/>
        <family val="2"/>
        <scheme val="minor"/>
      </rPr>
      <t xml:space="preserve">
</t>
    </r>
    <r>
      <rPr>
        <b/>
        <sz val="11"/>
        <color rgb="FF38939B"/>
        <rFont val="Calibri"/>
        <family val="2"/>
        <scheme val="minor"/>
      </rPr>
      <t xml:space="preserve">
</t>
    </r>
    <r>
      <rPr>
        <b/>
        <i/>
        <sz val="11"/>
        <color rgb="FF38939B"/>
        <rFont val="Calibri"/>
        <family val="2"/>
        <scheme val="minor"/>
      </rPr>
      <t>Directions for Reporting</t>
    </r>
    <r>
      <rPr>
        <sz val="11"/>
        <color theme="1"/>
        <rFont val="Calibri"/>
        <family val="2"/>
        <scheme val="minor"/>
      </rPr>
      <t xml:space="preserve">
</t>
    </r>
    <r>
      <rPr>
        <i/>
        <sz val="11"/>
        <color theme="1"/>
        <rFont val="Calibri"/>
        <family val="2"/>
        <scheme val="minor"/>
      </rPr>
      <t xml:space="preserve">• For each category, provide details or description for each item.  
• Identify supporting documentation used to prepare response in the "Supporting Documentation" column.
• For the "Mental Health/SUD" sections, in addition to any regular education, please also include responses related to any provider eductation performed that helped promote parity in the services. </t>
    </r>
  </si>
  <si>
    <t>Types of Education Performed</t>
  </si>
  <si>
    <t>1. Virtual Forums personalized with the facilities on an as needed bases 2. Self service trainings and provider education at our provider portal.</t>
  </si>
  <si>
    <t>Both - Virtual Forums and In-person Mobile Service Centers</t>
  </si>
  <si>
    <t>1. Virtual Forums personalized with the Outpatient Providers on an as needed bases 2. Self service trainings and provider education at our provider Portal.  3. Virtual interactive provider training every third Friday monthly on navigating optum and demonstration training on our secure transaction area of the provider portal.</t>
  </si>
  <si>
    <t>N/A</t>
  </si>
  <si>
    <t>Provider Virutal Education Forum:  Every 2nd Tuesday (10an)and Wednesday (2pm) of each month BH-Navigating Optum Virtual Presentation and Demonstration of Provider Express Provider Secure Transactions Portal Monthly on Third Friday of Every Month. All new Providers actively outreached to to engage with email blast.  In addition we have self service trainings and presentations available at our Provider Portal providers can engage.</t>
  </si>
  <si>
    <t>Types of Available Educational Resources</t>
  </si>
  <si>
    <t>providerexpress.com and internal presentation documents provider relations advocates utilize depending on provider need per topic.  Navigating Optum Presentation.</t>
  </si>
  <si>
    <t>UHCProvider.com, CEUs provided, PDF Collateral</t>
  </si>
  <si>
    <t>Total Count of Email Campaigns</t>
  </si>
  <si>
    <t>Total Count of Telephone Campaigns</t>
  </si>
  <si>
    <t>Total Count of In-Person Education Opportunities</t>
  </si>
  <si>
    <t>Since April 2023  
4 -MSCs
56 Attendees, Representing 195 practitioners/providers</t>
  </si>
  <si>
    <t xml:space="preserve">Since April 2023  
4 -MSCs
56 Attendees, Representing 195 practitioners/providers                                </t>
  </si>
  <si>
    <t xml:space="preserve">Topics for MSCs:                      
Surest 
Medicaid 
Service Model
Track It and Document Library 
Optum Pay
Coding </t>
  </si>
  <si>
    <t>Total Count of Virtual Education Opportunities</t>
  </si>
  <si>
    <t>2023 til November 122 separate provider relations advocate engagement with providers/groups/facilities for a variety of reasons: Claims Technical Assistance/education,  Review of provider resources available and education of a variety of topics and programs for BH.  The monthly Navigating Optum Training and estimated over 300 providers have attended for 2023 in the SE states.</t>
  </si>
  <si>
    <t xml:space="preserve">Since April 2023                                                                         12 Forums
547 Attendees- 1007 TINs, Representing, 29,962 practitioners/providers
Virtual Bootcamp – October 10th 
353 Attendees, 165 TINs, Representing 8500 practitioners/providers
*PEx Team presented at Georgia HFMA Spring Payor Forum – 98 Attendees (April)
*PEx Advocate presented at Community Aligned Association Physicians (CAAP) monthly luncheon – 80 Attendees (August)                                                          </t>
  </si>
  <si>
    <t>2023 til November 122 separate provider relations advocate engagement with providers/groups/facilities for a variety of reasons: Claims Technical Assistance/education,  Review of provider resources available and education of a variety of topics and programs for BH. The monthly Navigating Optum Training and estimated over 300 providers have attended for 2023 in the SE states.</t>
  </si>
  <si>
    <t>2023 til November 122 separate provider relations advocate engagement with providers/groups/facilities for a variety of reasons: Claims Technical Assistance/education,  Review of provider resources available and education of a variety of topics and programs for BH.</t>
  </si>
  <si>
    <t>Topics for Bootcamp/Forums:                      
Surest 
Medicaid 
Network Contracting 
Provider Education 
Track It and Document Library 
Optum Pay
Coding</t>
  </si>
  <si>
    <t>Average appointment wait times for services from request to appointment day</t>
  </si>
  <si>
    <t xml:space="preserve">UHC doesn't monitor </t>
  </si>
  <si>
    <t>Percentage of providers not meeting appointment wait time standards</t>
  </si>
  <si>
    <t>Description of appointment wait time standards</t>
  </si>
  <si>
    <t>See comments in supporting documents column</t>
  </si>
  <si>
    <t>Reffer to UHC Provider Appointment Standards PDF</t>
  </si>
  <si>
    <t>Education performed with providers related to appointment wait time standards</t>
  </si>
  <si>
    <t>educational efforts includes education on intent and location of the administrative guide including appointment availability standards.</t>
  </si>
  <si>
    <t>Certification Statement</t>
  </si>
  <si>
    <t>By typing my name on this Georgia MHPAEA Reporting Tool, I hereby certify that I have reviewed the information contained in this workbook, and to the best of my knowledge the information is true, correct and in accordance with the instructions contained herein. In addition, the information reported is supported by the source documentation for the reporting period, which will be provided upon request.</t>
  </si>
  <si>
    <t>Furthermore, I acknowledge that compliance with MHPAEA requirements is solely the responsibility of the health plan.</t>
  </si>
  <si>
    <t>Daniel Bradshaw</t>
  </si>
  <si>
    <t>Associate General Counsel</t>
  </si>
  <si>
    <t>Name of Owner or Corporate Officer</t>
  </si>
  <si>
    <t>Job Title</t>
  </si>
  <si>
    <t>Dan Hoffman, Stephen Campbell, Vickie Callahan, Zulfikar Panjwani, Linda Kosmacki</t>
  </si>
  <si>
    <t>16538
Includes CMS place of service 21, 31, 51</t>
  </si>
  <si>
    <t>407
Includes CMS place of service 21, 31, 51</t>
  </si>
  <si>
    <t>572299
Excludes CMS place of service 21, 31, 51 and 23</t>
  </si>
  <si>
    <t>19297
Excludes CMS place of service 21, 31, 51 and 23</t>
  </si>
  <si>
    <t>8909
Includes CMS place of service 23 only</t>
  </si>
  <si>
    <t>2
Includes CMS place of service 23 only</t>
  </si>
  <si>
    <t>In-Network 
Per the UnitedHealthcare Clinical Services Medical Management Operational Policy: Approved Definitions, Prior Authorization is defined as: “A required or mandatory clinical assessment for proposed service(s) based on clinical information provided and the terms of the health plan benefits before the service(s) are performed or delivered. Clinical and medical necessity requirements, level of care appropriateness, and the terms of the health plan benefits must be met in order for services to be covered by the member's plan. Previously also known as Pre-Authorization, or Pre-Review. Note: Certain states continue to use the term Pre-Certification.” The Optum National Policy Definitions List defines pre-authorization (aka Prior Authorization) as “a form of prospective utilization review of health care services proposed to be provided to a member.”
The Plan structures inpatient Prior Authorization processes to be compliant with all applicable federal and state requirements, as well as the National Committee for Quality Assurance (NCQA) accreditation standards. NCQA confirms that Plan operations and policies identify appropriate timeframes for decisions, requires decision-making by appropriate personnel, and governs communication of adverse benefit determinations. In addition, Prior Authorization is governed at both the state and federal level, which includes consumer protections such as external review for adverse benefit determinations after internal appeal options are exhausted. 
The Plan delegates management of MH/SUD inpatient services, including Prior Authorization, to United Behavioral Health d/b/a Optum Behavioral Health (OBH), its delegated MH/SUD Managed Behavioral Health Organization (MBHO) vendor. 
The Plan has national committees that approve M/S and MH/SUD services to be subject to Prior Authorization Addendum A includes a list of service categories subject to inpatient Prior Authorization. The Plan publishes the services subject to Prior Authorization on the provider portal(s) (Advance Notification and Clinical Submission Requirements | UHCprovider.com for M/S and Optum - Provider Express Home  for MH/SUD). Members can learn what services are subject to Prior Authorization in their benefit plan document, through myuhc.com, or by contacting customer service.
Prior Authorization Review of M/S inpatient admissions consists of the following:
The Plan requires INN facilities and providers to submit a Prior Authorization request for services on the Prior Authorization list prior to rendering the service. There may be some INN benefits for which the member is responsible for obtaining Prior Authorization. These are identified in the member’s benefit plan document (i.e., Schedule of Benefits). The INN provider’s submission of a request (notification) triggers the Prior Authorization process.
INN providers can submit Prior Authorization requests through the secure provider portal (www.uhcprovider.com), their connected electronic medical record, by telephone, or by fax (where required). Members may submit Prior Authorization requests by telephone, fax, or mail, in accordance with Plan requirements. Providers and members communicate basic information to create a case. As outlined in the UnitedHealthcare Care Provider Administrative Guide, providers must submit advance notification with supporting documentation as soon as possible, but at least two weeks before the planned service, unless otherwise stated. 
The Plan confirms receipt of the Prior Authorization request. Non-clinical staff confirm member eligibility and benefit coverage upon receipt of the notification. Non-clinical staff review cases to ensure availability of accurate and thorough case information. Non-clinical staff may approve coverage requests in scenarios where the member’s plan documents allow and if a clinical review is not required. Non-clinical staff will also approve a coverage request if the facility’s contract does not allow for clinical reviews. Requests that are submitted through the secure provider portal may also be approved based on the benefit plan coverage criteria, member diagnosis, and the clinical information submitted. Non-clinical staff may administratively deny coverage when a member's benefits are exhausted. Non-clinical staff refer coverage requests that they cannot approve or administratively deny to initial clinical reviewers.
First Level Clinical Review/Initial Review. Clinical reviewers (nurses or physicians) consult clinical criteria when making clinical coverage benefit determinations. Clinical reviewers determine whether the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or may access clinical information in the provider’s electronic medical record (EMR) if the provider has given the Plan access. The clinical reviewer may approve cases that meet applicable clinical criteria. 
Second Level Clinical Review/Peer Review. The initial clinical reviewer refers cases to a second level/peer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Only qualified peer clinical reviewers (e.g., physicians) can issue adverse benefit determinations. The peer clinical reviewer reviews applicable member clinical information, benefit plan documents, and clinical criteria in the case review. If a peer clinical reviewer issues an adverse benefit determination, then the Plan communicates the adverse benefit determination and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Based on individual state requirements, cases may be cancelled if the member is not eligible for benefits. Cancelled cases are not considered administrative or clinical denials. Modified coverage requests that are approved are recorded as partial denials. 
Clinical Criteria. Clinical reviewers and peer clinical reviewers base medical necessity determinations on objective, evidence-based medical clinical policies and use clinical criteria from third-party sources such as InterQual® or MCG® guidelines.
Monitoring/Quality Oversight. The Plan conducts a variety of activities that ensure that inpatient Prior Authorization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Medical Care Management Committee (NMCMC) annually reviews overall UM program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initial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Out-of-Network
Per the UnitedHealthcare Clinical Services Medical Management Operational Policy: Approved Definitions, Prior Authorization is defined as: “A required or mandatory clinical assessment for proposed service(s) based on clinical information provided and the terms of the health plan benefits before the service(s) are performed or delivered. Clinical and medical necessity requirements, level of care appropriateness, and the terms of the health plan benefits must be met in order for services to be covered by the member's plan. Previously also known as Pre-Authorization, or Pre-Review. Note: Certain states continue to use the term Pre-Certification” The Optum National Policy Definitions List defines pre-authorization (aka Prior Authorization) as “a form of prospective utilization review of health care services proposed to be provided to a member.”
The Plan structures inpatient Prior Authorization processes to be compliant with all applicable federal and state requirements, as well as the National Committee for Quality Assurance (NCQA) accreditation standards. NCQA confirms that Plan operations and policies identify appropriate timeframes for decisions, requires decision-making by appropriate personnel, and governs communication of adverse benefit determinations. Prior Authorization is governed at both the state and federal level, which includes consumer protections such as external review for adverse benefit determinations after internal appeals options are exhausted. 
The Plan delegates management of MH/SUD inpatient services, including Prior Authorization, to United Behavioral Health d/b/a Optum Behavioral Health (OBH), its delegated MH/SUD Managed Behavioral Health Organization (MBHO) vendor.
The Plan has national committees that approve M/S and MH/SUD services to be subject to Prior Authorization. Addendum A includes a list of service categories subject to inpatient Prior Authorization. Members can learn what services are subject to Prior Authorization in their benefit plan document, through myuhc.com, or by contacting customer service.
Prior Authorization review of M/S inpatient admissions consists of the following:
Members are responsible for obtaining Prior Authorization for services rendered by OON facilities and providers. The member’s benefit plan document (i.e., Schedule of Benefits) identify the services for which the member is responsible for obtaining Prior Authorization and the required timeframe(s). The member or OON provider’s submission of a request (notification) triggers the Prior Authorization process. 
Members may submit Prior Authorization requests by phone, fax, or mail, in accordance with Plan requirements. OON providers may submit Prior Authorization requests on behalf of the member by phone or by fax (where required). Members or providers communicate basic information to create a case. 
The Plan confirms receipt of the Prior Authorization request. Non-clinical staff confirm member eligibility and benefit coverage upon receipt of the notification. Non-clinical staff review cases to ensure availability of accurate and thorough case information. Non-clinical staff may approve coverage requests in scenarios where the member’s plan documents allow and if a clinical review is not required. Non-clinical staff may administratively deny coverage when a member's benefits are exhausted. Non-clinical staff refer coverage requests that they cannot approve or administratively deny to the initial clinical reviewers.
First Level Clinical Review/Initial Review. Clinical reviewers (nurses or physicians) consult clinical criteria when making clinical coverage benefit determinations. Clinical reviewers determine whether the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may approve cases that meet applicable clinical criteria. 
Second Level Clinical Review/Peer Review. The initial clinical reviewer refers cases to a second level/peer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Only qualified peer clinical reviewers (e.g., physicians) can issue adverse benefit determinations. The peer clinical reviewer reviews applicable member clinical information, benefit plan documents, and clinical criteria in the case review.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Based on individual state requirements, cases may be cancelled if the member is not eligible for benefits. Cancelled cases are not considered administrative or clinical denials. Modified coverage requests that are approved are recorded as partial denials.
Clinical Criteria. Clinical reviewers and peer clinical reviewers base medical necessity determinations on objective, evidence-based medical clinical policies and use clinical criteria from third-party sources such as InterQual® or MCG® guidelines.
Monitoring/Quality Oversight. The Plan conducts a variety of activities that ensure that inpatient Prior Authorization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Medical Care Management Committee (NMCMC) annually reviews overall UM program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initial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t>
  </si>
  <si>
    <t>In-Network
Prior Authorization review of MH/SUD inpatient admissions consists of the following:
The Plan delegates management of MH/SUD inpatient services, including Prior Authorization, to United Behavioral Health d/b/a OBH, its delegated MH/SUD MBHO vendor. 
The Plan requires INN providers and facilities to submit a Prior Authorization request for services on the Prior Authorization list prior to rendering the service. There may be some INN benefits for which the member is responsible for obtaining Prior Authorization. These are identified in the member’s benefit plan document (i.e., Schedule of Benefits). The INN provider’s submission of a request (notification) triggers the inpatient Prior Authorization process.
INN providers may submit Prior Authorization requests through the secure provider portal (www.providerexpress.com), by telephone, or by fax (where required). Providers communicate basic information to create a case. As outlined in the Optum National Network Manual, inpatient behavioral health services require an initial Prior Authorization or notification in advance of the service. 
As described in the Management of Behavioral Health Benefits Policy, the Plan confirms receipt of the Prior Authorization request. Non-clinical staff confirm member eligibility and benefit coverage. Non-clinical staff may approve coverage requests that do not require clinical evaluation or interpretation based on the member’s diagnosis and the clinical information submitted by providers. Non-clinical staff may administratively deny coverage when member benefits are exhausted. Non-clinical staff refer cases that they cannot approve or administratively deny to initial clinical reviewers.
First Level Clinical Review/Initial Review. Clinical decisions are made by clinical staff (i.e., physicians, psychologists, nurses, licensed master’s level behavioral health clinicians, etc.) and all adverse benefit determinations are made by Medical Directors. Clinical reviewers consult clinical criteria when making clinical coverage benefit determinations. Clinical reviewers determine whether an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to determine whether the applicable clinical criteria are met. The clinical reviewer may approve the admission based on their review.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can issue adverse benefit determinations. Peer clinical reviewers apply clinical criteria to member clinical information to determine coverage for an inpatient admission. If the requesting provider fails to complete the peer-to-peer discussion, the peer clinical reviewer makes a determination based on the information available. If a peer clinical reviewer issues an adverse benefit determination (e.g., the admission is not medically necessary and is not approved), then the Plan timely communicates the adverse benefit determination, including appeal rights, to the member and provider consistent with applicable state, federal, and accreditation requirements.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a clinical denial when it is based on clinical criteria and member clinical information and is recorded as an administrative denial when member benefits are excluded. 
Platinum Designation. The Plan offers a Platinum Designation program to MH/SUD facilities based on facilities’ quantitative practice patterns (effectiveness and efficiency benchmarks). The Platinum Designation program’s effectiveness and efficiency benchmarks include targeted 30- and 90-day readmission rates, 7- and 30-day follow up after hospitalization, outlier length of stay, and outlier behavioral health episode spend. INN MH/SUD facilities that meet the Platinum Designation are required to notify the Plan of admissions and provide member information. The Plan covers the first 8 to 21 days of a stay depending on the specific level of care without review. The Plan evaluates INN MH/SUD facilities performance annually as described in the Optum National Network Manual.
Clinical Criteria. Initial clinical reviewers and peer clinical reviewers base medical necessity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inpatient Prior Authorization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warranted. 
The Plan routinely monitors Prior Authorization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UM program outcomes, including inpatient Prior Authorization outcomes, to confirm overall utilization is appropriate. The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Clinical Quality &amp; Operations Committee must be an executive leader and licensed physician. 
Per the MH/SUD policy entitled, Core Principles and Practices, at no time are clinical reviewers or peer clinical reviewers incentivized to make adverse benefit determinations (clinical denials) for financial reasons.
MH/SUD generally structures UM processes to comply with federal ERISA requirements, NCQA UM standards, and state law where applicable. 
Out-of-Network
Prior Authorization review of MH/SUD inpatient admissions consists of the following:
The Plan delegates management of MH/SUD inpatient services, including Prior Authorization, to United Behavioral Health d/b/a OBH, its delegated MH/SUD MBHO vendor.
Members are responsible for ensuring Prior Authorization is obtained by the OON provider administering the service. The OON provider must provide clinical information on the member’s behalf. The member’s benefit plan document (i.e., Schedule of Benefits) identifies the services for which the member is responsible for ensuring Prior Authorization is obtained. As outlined in the Plan document, OON providers must submit the Prior Authorization request before inpatient MH/SUD services are received. OON provider’s submission of a request (notification) triggers the Prior Authorization process.
OON providers may submit Prior Authorization requests on behalf of the member by telephone, or by fax (where required). Providers communicate basic information to create a case. 
As described in the Management of Behavioral Health Benefits Policy, the Plan confirms receipt of the Prior Authorization request. Non-clinical staff confirm member eligibility and benefit coverage. Non-clinical staff may approve coverage requests that do not require clinical evaluation or interpretation based on the member’s diagnosis and the clinical information submitted by providers. Non-clinical staff may administratively deny coverage when member benefits are exhausted. Non-clinical staff refer cases that they cannot approve or administratively deny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Clinical reviewers consult clinical criteria when making clinical coverage benefit determinations. Clinical reviewers determine whether an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to determine whether the applicable clinical criteria are met. The clinical reviewer may approve the admission based on their review.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can issue adverse benefit determinations. Peer clinical reviewers apply clinical criteria to member clinical information to determine coverage for an inpatient admission. If the requesting provider fails to complete the peer-to-peer discussion, the peer clinical reviewer makes a determination based on the information available. If a peer clinical reviewer issues an adverse benefit determination (e.g., the admission is not medically necessary and is not approved), then the Plan timely communicates the adverse benefit determination, including appeal rights, to the member and provider consistent with applicable state, federal, and accreditation requirements.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a clinical denial when it is based on clinical criteria and member clinical information and is recorded as an administrative denial when member benefits are excluded. 
Clinical Criteria. Initial clinical reviewers and peer clinical reviewers base medical necessity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inpatient Prior Authorization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UM program outcomes, including inpatient Prior Authorization outcomes, to confirm overall utilization is appropriate. The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Clinical Quality &amp; Operations Committee must be an executive leader and licensed physician. 
Per the MH/SUD policy entitled, Core Principles and Practices, at no time are clinical reviewers or peer clinical reviewers incentivized to make adverse benefit determinations (clinical denials) for financial reasons.
MH/SUD generally structures UM processes to comply with federal ERISA requirements, NCQA UM standards, and state law where applicable.</t>
  </si>
  <si>
    <t xml:space="preserve">Prior Auth INN IP NQTL_2023 UHC GA Dept Comm Health Grp_112223 
Prior Auth OON IP NQTL_2023 UHC GA Dept Comm Health Grp_112223
Prior Auth INN OP NQTL_2023 UHC GA Dept Comm Health Grp_112223
Prior Auth OON OP NQTL_2023 UHC GA Dept Comm Health Grp_112223
•	Addendum A - Identifies the M/S and MH/SUD outpatient services that are subject to Prior Authorization 
•	UnitedHealthcare Clinical Services Medical Management Operational Policy: Approved Definitions - M/S policy that defines Prior Authorization
•	Optum National Policy Definitions List - MH/SUD policy that defines Prior Authorization
•	Utilization Management Program Description (UMPD) of United HealthCare Services, Inc. and UnitedHealthcare Insurance Company - Summarizes the philosophy, structure and standards that govern UHC’s medical management, UM and utilization review responsibilities and functions
•	Management of Behavioral Health Benefits Policy - Describes the mechanisms and processes designed to promote consistency in the management of behavioral health benefits and to ensure that members receive appropriate, high quality behavioral health services in a timely manner 
•	Prior Authorization Factor Grid(s) (provided for 2023 Prior Auth_Concurrent Rev Factor Grid)- Details the service categories subject to Prior Authorization and the shared factors and evidentiary standards used as the basis for subjecting M/S and MH/SUD outpatient benefits to Prior Authorization
•	Core Principles and Practices - MH/SUD policy that outlines the core principles and practices that should be used by personnel in their interactions with members, authorized member representatives, practitioners and facilities, related to the management of behavioral health benefits, coverage determinations and appeals/grievances of non-coverage determinations.
•	Performance Assessment and Incentives - M/S policy confirming that clinical reviewers are not incented to make denials for financial reasons
•	2023 UnitedHealthcare Provider Administrative Guide – Informs M/S providers of the Prior Authorization process. The UnitedHealthcare Provider Administrative Guide can be accessed on the website https://www.uhcprovider.com/en/admin-guides.html
•	September 2023 Optum National Network Manual - Informs MH/SUD providers of the Prior Authorization process. https://public.providerexpress.com/content/ope-provexpr/us/en/clinical-resources/guidelines-policies/optum-network-manual.html 
•	Summary Plan Description (for example: 2023_ UnitedHealthcare HDHP Summary Plan Description and 2023_UnitedHealthcare HMO Summary Plan Description) - Plan document that outlines member responsibilities
Analyses - UHC Dept Community Health Grp_Tasks and Analyses Performed
</t>
  </si>
  <si>
    <t>In-Network
Per the UnitedHealthcare Clinical Services Medical Management Operational Policy: Approved Definitions, Concurrent Review is defined as “a clinical review of an extension of previously approved, ongoing course of treatment over a period of time or number of treatments conducted during an inpatient stay or ongoing ambulatory care. It is sometimes called “continued stay review.”” The Optum National Policy Definitions List defines a Concurrent (Review) Request as “a request for coverage of medical care or services made while a member is in the process of receiving the requested medical care or services, even if the organization did not previously approve the earlier care.”
The Plan structures inpatient Concurrent Review processes to be compliant with all applicable federal and state laws, as well as the National Committee for Quality Assurance (NCQA) accreditation standards. NCQA confirms that the Plan’s operations and policies identify appropriate timeframes for decisions, requires decision-making by appropriate personnel, and governs communication of adverse benefit determinations. In addition, Concurrent Review is governed at both the state and federal level, which includes consumer protections such as external review for adverse benefit determinations after internal appeals options are exhausted. 
The Plan delegates management of MH/SUD inpatient services, including Concurrent Review for MH/SUD inpatient services, to United Behavioral Health d/b/a Optum Behavioral Health (OBH), its delegated MH/SUD Managed Behavioral Health Organization (MBHO) vendor. 
Addendum A includes a list of all service categories subject to inpatient Concurrent Review. 
Concurrent Review of M/S inpatient admissions consists of the following:
Initial Concurrent Review. The Plan requires INN facilities and providers to timely notify the Plan (e.g., within 24 hours) of an unplanned (e.g., urgent/emergent) inpatient admission. Provider notification triggers the inpatient Concurrent Review process. Providers can notify the Plan through the secure provider portal (www.uhcprovider.com), their connected electronic medical record, by telephone, or by fax (where required).
The Plan confirms receipt of the Concurrent Review request. Non-clinical staff confirm member eligibility and benefit coverage upon receipt of the notification. Non-clinical staff may approve coverage requests in scenarios where the member’s plan documents allow and if a clinical review is not required. Non-clinical staff will also approve a coverage request if the facility’s contract does not allow for clinical reviews. Non-clinical staff refer coverage requests that they cannot approve to initial clinical reviewers.
First Level Clinical Review/Initial Review. Clinical reviewers (nurses or physicians) consult clinical criteria when making clinical coverage benefit determinations. Clinical reviewers determine whether the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or may access clinical information in the provider’s electronic medical record (EMR) if the provider has given the Plan access. The clinical reviewer may approve the admission based on their review. 
Second Level Clinical Review/Peer Review. The initial clinical reviewer refers cases to a second level/peer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Only qualified peer clinical reviewers (e.g., Medical Director) can issue adverse benefit determinations. The peer clinical reviewer reviews applicable member clinical information, benefit plan documents, and clinical criteria in the case review. If a peer clinical reviewer issues an adverse benefit determination then the Plan timely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Modified coverage requests that are approved are recorded as partial denials.
Ongoing Concurrent Review. INN M/S facilities may request coverage of additional days prior to the expiration of the last day of an approved inpatient admission. The Plan conducts ongoing Concurrent Reviews for additional days for approved inpatient M/S admissions as follows:  
•	General acute care facilities reimbursed on a per diem basis: every two days
•	General acute care facilities reimbursed on a diagnosis related group (DRG) basis: when the inpatient admission meets the number of days stated in the provider participation agreement
•	Skilled Nursing Facility (SNF) admissions: initial Concurrent Review at day three and then weekly. Subsequent reviews may be sooner if clinically appropriate
•	Acute Inpatient Rehab (AIR) admissions: initial Concurrent Review at day five and then weekly. Subsequent reviews may be sooner if clinically appropriate
•	Long Term Acute Care Hospital (LTACH) admissions: initial Concurrent Review at day 14 and then weekly
The Plan follows the initial Concurrent Review clinical review process when conducting ongoing Concurrent Reviews. 
Clinical Criteria. Clinical reviewers and peer clinical reviewers base medical necessity determinations on objective, evidence-based medical clinical policies and clinical criteria from third party sources such as InterQual® or MCG® guidelines.
Monitoring/Quality Oversight. The Plan conducts a variety of activities that ensure that inpatient Concurrent Review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Concurrent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Concurrent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OBH.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Out-of-Network
Per the UnitedHealthcare Clinical Services Medical Management Operational Policy: Approved Definitions, Concurrent Review is defined as “a clinical review of an extension of previously approved, ongoing course of treatment over a period of time or number of treatments conducted during an inpatient stay or ongoing ambulatory care. It is sometimes called “continued stay review.”” The Optum National Policy Definitions List defines a Concurrent (Review) Request as “a request for coverage of medical care or services made while a member is in the process of receiving the requested medical care or services, even if the organization did not previously approve the earlier care.” 
The Plan structures inpatient Concurrent Review processes to be compliant with all applicable federal and state laws, as well as the National Committee for Quality Assurance (NCQA) accreditation standards. NCQA confirms that the Plan’s operations and policies identify appropriate timeframes for decisions, requires decision-making by appropriate personnel, and governs communication of adverse benefit determinations. In addition, Concurrent Review is governed at both the state and federal level, which includes consumer protections such as external review for adverse benefit determinations after internal appeals options are exhausted. 
The Plan delegates management of MH/SUD inpatient services, including Concurrent Review for MH/SUD inpatient services, to United Behavioral Health d/b/a Optum Behavioral Health (OBH), its delegated MH/SUD Managed Behavioral Health Organization (MBHO) vendor.
Addendum A includes a list of all service categories subject to inpatient Concurrent Review. 
Concurrent Review of M/S Inpatient Admissions consists of the following:
Initial Concurrent Review. Members are required to ensure that OON facilities and providers timely notify the Plan (e.g., within 24 hours) of an unplanned (e.g., urgent/emergent) inpatient admission. Notification triggers the inpatient Concurrent Review process. OON facilities can notify the Plan by telephone or fax (where required). 
The Plan confirms receipt of the Concurrent Review request. Non-clinical staff confirm member eligibility and benefit coverage upon receipt of the notification. Non-clinical staff may approve coverage requests in scenarios where the member’s plan documents allow and if a clinical review is not required. Non-clinical staff refer coverage requests that they cannot approve to initial clinical reviewers.
First Level Clinical Review/Initial Review. Clinical reviewers (nurses or physicians) consult clinical criteria when making clinical coverage benefit determinations. Clinical reviewers determine whether the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may approve the admission based on their review. 
Second Level Clinical Review/Peer Review. The initial clinical reviewer refers cases to a second level/peer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Only qualified peer clinical reviewers (e.g., Medical Director) can issue adverse benefit determinations. The peer clinical reviewer reviews applicable member clinical information, benefit plan documents, and clinical criteria in the case review. If a peer clinical reviewer issues an adverse benefit determination, then the Plan timely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Modified coverage requests that are approved are recorded as partial denials.
Ongoing Concurrent Review. OON M/S facilities may request coverage of additional days prior to the expiration of the last day of an approved inpatient admission. The Plan conducts ongoing Concurrent Reviews for additional days for approved inpatient M/S admissions as follows:  
•	General acute care facilities reimbursed on a per diem basis: every two days
•	General acute care facilities reimbursed on a diagnosis related group (DRG) basis: when the inpatient admission meets the number of days stated in the provider participation agreement
•	Skilled Nursing Facility (SNF) admissions: initial Concurrent Review at day three and then weekly. Subsequent reviews may be sooner if clinically appropriate
•	Acute Inpatient Rehab (AIR) admissions: initial Concurrent Review at day five and then weekly. Subsequent reviews may be sooner if clinically appropriate
•	Long Term Acute Care Hospital (LTACH) admissions: initial Concurrent Review at day 14 and then weekly
The Plan follows the initial Concurrent Review clinical review process when conducting ongoing Concurrent Reviews.
Clinical Criteria. Clinical reviewers and peer clinical reviewers base medical necessity determinations on objective, evidence-based medical clinical policies and clinical criteria from third party sources such as InterQual® or MCG® guidelines.
Monitoring/Quality Oversight. The Plan conducts a variety of activities that ensure that inpatient Concurrent Review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30-day period, supervisors review a minimum of one case per week for the remainder of the 30-day period.
The Plan also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Concurrent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Concurrent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OBH.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t>
  </si>
  <si>
    <t xml:space="preserve">In-Network
Concurrent Review of MH/SUD Inpatient Admissions consists of the following:
The Plan delegates management of MH/SUD inpatient services, including Concurrent Review, to United Behavioral Health d/b/a OBH, its delegated MH/SUD MBHO vendor. 
Initial Concurrent Review. All INN inpatient admissions are subject to the Concurrent Review process. The Plan requires INN providers and facilities to timely notify the Plan of MH/SUD inpatient admissions. INN facilities must notify the Plan within one business day after an admission unless a longer period is required by contract or state-specific requirements. Provider notification triggers the inpatient Concurrent Review process. Providers notify the Plan of the need for additional days/services by telephone.
As described in the Management of Behavioral Health Benefits Policy, upon receipt of admission notification, non-clinical staff confirm member eligibility and benefit coverage. Non-clinical staff may approve cases that do not require clinical evaluation or interpretation based on the member’s diagnosis and the clinical information submitted by providers. Non-clinical staff refer cases that they cannot approve to initial clinical reviewers.
First Level Clinical Review/Initial Review. Clinical decisions are made by clinical staff (i.e., physicians, psychologists, nurses, licensed master’s level behavioral health clinicians, etc.) and all adverse benefit determinations are made by Medical Directors. Clinical reviewers consult clinical criteria when making clinical coverage benefit determinations. Clinical reviewers determine whether an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to determine whether the applicable clinical criteria are met. The clinical reviewer may approve the admission based on their review.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can issue adverse benefit determinations. Peer clinical reviewers apply clinical criteria to member clinical information to determine coverage for an inpatient admission. If the requesting provider fails to complete the peer-to-peer discussion, the peer clinical reviewer makes a determination based on the information available. If a peer clinical reviewer issues an adverse benefit determination, (e.g., the admission is not medically necessary and is not approved), then the Plan timely communicates the adverse benefit determination, including appeal rights, to the member and provider consistent with applicable state, federal, and accreditation requirements.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a clinical denial when it is based on clinical criteria and member clinical information.
Ongoing Concurrent Review. INN providers may request coverage for additional days by contacting the Plan prior to the expiration of the last covered day of an approved MH/SUD inpatient admission. The Plan’s INN MH/SUD general acute care facilities are reimbursed on a per diem basis. The Plan conducts ongoing Concurrent Review for INN MH/SUD admissions depending on the applicable clinical criteria and the member’s clinical presentation. Upon receipt of a request for coverage of additional days, the Plan reviews the medical necessity of inpatient admissions. Clinical reviewers and peer clinical reviewers follow the initial Concurrent Review process. 
Clinical Criteria. Initial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inpatient Concurrent Review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warranted. 
The Plan routinely monitors Concurrent Review program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UM program outcomes, including inpatient Concurrent Review outcomes, to confirm overall utilization is appropriate. The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Clinical Quality &amp; Operations Committee must be an executive leader and licensed physician. 
Per the MH/SUD policy entitled, Core Principles and Practices, at no time are clinical reviewers or peer clinical reviewers incentivized to make adverse benefit determinations (clinical denials) for financial reasons.
MH/SUD generally structures UM processes to comply with federal ERISA requirements, NCQA UM standards, and state law, where applicable.
Out-of-Network
Concurrent Review of MH/SUD Inpatient Admissions consists of the following:
The Plan delegates management of MH/SUD inpatient services, including Concurrent Review, to United Behavioral Health d/b/a OBH, its delegated MH/SUD MBHO vendor. 
Initial Concurrent Review. All OON inpatient admissions are subject to the Concurrent Review process. The Plan requires that members ensure that OON providers and facilities timely notify the Plan of inpatient admissions. Notification triggers the inpatient Concurrent Review process. Providers notify the Plan of the need for additional days/services by telephone.
As described in the Management of Behavioral Health Benefits Policy, upon receipt of admission notification, non-clinical staff confirm member eligibility and benefit coverage. Non-clinical staff may approve cases that do not require clinical evaluation or interpretation based on the member’s diagnosis and the clinical information submitted by providers. Non-clinical staff refer cases that they cannot approve to initial clinical reviewers.
First Level Clinical Review/Initial Review. Clinical decisions are made by clinical staff (i.e., physicians, psychologists, nurses, licensed master’s level behavioral health clinicians, etc.) and all adverse benefit determinations are made by Medical Directors. Clinical reviewers consult clinical criteria when making clinical coverage benefit determinations. Clinical reviewers determine whether an inpatient admission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to determine whether the applicable clinical criteria are met. The clinical reviewer may approve the admission based on their review.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can issue adverse benefit determinations. Peer clinical reviewers apply clinical criteria to member clinical information to determine coverage for an inpatient admission. If the requesting provider fails to complete the peer-to-peer discussion, the peer clinical reviewer makes a determination based on the information available. If a peer clinical reviewer issues an adverse benefit determination, (e.g., the admission is not medically necessary and is not approved), then the Plan timely communicates the adverse benefit determination, including appeal rights, to the member and provider consistent with applicable state, federal, and accreditation requirements.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a clinical denial when it is based on clinical criteria and member clinical information.
Ongoing Concurrent Review. OON providers may request coverage for additional days by contacting the Plan prior to expiration of the last covered day of an approved MH/SUD inpatient admission. The Plan’s OON MH/SUD general acute care facilities are reimbursed on a per diem basis. The Plan conducts ongoing Concurrent Review for OON MH/SUD admissions depending on the applicable clinical criteria and the member’s clinical presentation. Upon receipt of a request for coverage of additional days, the Plan reviews the medical necessity of inpatient admissions. Clinical reviewers and peer clinical reviewers follow the initial Concurrent Review process.
Clinical Criteria. Initial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inpatient Concurrent Review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warranted. 
The Plan routinely monitors Concurrent Review program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UM program outcomes, including inpatient Concurrent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Clinical Quality &amp; Operations Committee must be an executive leader and licensed physician. 
Per the MH/SUD policy entitled, Core Principles and Practices, at no time are clinical reviewers or peer clinical reviewers incentivized to make adverse benefit determinations (clinical denials) for financial reasons.
MH/SUD generally structures UM processes to comply with federal ERISA requirements, NCQA UM standards, and state law, where applicable.
</t>
  </si>
  <si>
    <t xml:space="preserve">In-Network
Per the UnitedHealthcare Clinical Services Medical Management Operational Policy: Approved Definitions, Prior Authorization is defined as: “A required or mandatory clinical assessment for proposed service(s) based on clinical information provided and the terms of the health plan benefits before the service(s) are performed or delivered. Clinical and medical necessity requirements, level of care appropriateness, and the terms of the health plan benefits must be met in order for services to be covered by the member's plan.” The Optum National Policy Definitions List defines pre-authorization (aka Prior Authorization) as “a form of prospective utilization review of health care services proposed to be provided to a member.”
The Plan structures outpatient Prior Authorization processes to be compliant with all applicable federal and state requirements, as well as the National Committee for Quality Assurance (NCQA) accreditation standards. NCQA confirms that Plan operations and policies identify appropriate timeframes for decisions, requires decision-making by appropriate personnel, and governs communication of adverse benefit determinations. In addition, Prior Authorization is governed at both the state and federal level, which includes consumer protections such as external review for adverse benefit determinations after internal appeals options are exhausted. 
The Plan delegates management of MH/SUD outpatient services, including Prior Authorization, to United Behavioral Health d/b/a Optum Behavioral Health (OBH), its delegated MH/SUD Managed Behavioral Health Organization (MBHO) vendor. 
The Plan has national committees that approve M/S and MH/SUD outpatient services to be subject to Prior Authorization. Addendum A includes the list of service categories subject to Prior Authorization. The Plan publishes the services subject to Prior Authorization on the provider portal(s) (Advance Notification and Clinical Submission Requirements | UHCprovider.com for M/S and Optum - Provider Express Home for MH/SUD). Members can learn what services are subject to Prior Authorization in their benefit plan document, through https://member.uhc.com/myuhc, myuhc.com, or by contacting customer service. 
Prior Authorization review of M/S outpatient services consists of the following:
The Plan requires INN providers to submit a Prior Authorization request for services on the Prior Authorization list prior to rendering the service. There may be some INN benefits for which the member is responsible for obtaining Prior Authorization. These are identified in the member’s benefit plan document (i.e., Schedule of Benefits). The INN provider’s submission of a request (notification) triggers the Prior Authorization process.
INN providers may submit Prior Authorization requests through the secure provider portal (www.uhcprovider.com), their connected electronic medical record, by telephone, or by fax (where required). Members may submit Prior Authorization requests by phone, fax, or mail, in accordance with Plan requirements. Providers and members communicate basic information to create a case. As outlined in the UnitedHealthcare Care Provider Administrative Guide, providers must submit advance notification with supporting documentation as soon as possible, but at least two weeks before the planned service, unless otherwise stated. 
The Plan confirms receipt of the Prior Authorization request. Non-clinical staff confirm member eligibility and benefit plan coverage upon receipt of the notification. Non-clinical staff review cases to ensure availability of accurate and thorough case information. Non-clinical staff may approve coverage requests in scenarios where the member’s plan documents allow and if a clinical review is not required. Requests that are submitted through the secure provider portal may also be approved based on the benefit plan coverage criteria, member diagnosis, and the clinical information submitted. Non-clinical staff may administratively deny coverage when a member's benefits are exhausted. Non-clinical staff refer cases that they cannot approve or administratively deny to the initial clinical reviewers for medical necessity review.
First Level Clinical Review/Initial Review. Clinical reviewers (nurses) consult clinical criteria when making clinical coverage benefit determinations.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reviews applicable member clinical information, benefit plan documents, and clinical criteria in the case review. The clinical reviewer can approve cases that meet applicable clinical criteria. 
Second Level Clinical Review/Peer Review. The clinical reviewer refers cases to a same or similarly licensed (peer)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peer clinical reviewer reviews applicable member clinical information, benefit plan documents, and clinical criteria in the case review. Only qualified peer clinical reviewers (e.g., physicians) can issue adverse benefit determinations.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Based on individual state requirements, cases may be cancelled if the member is not eligible for benefits. Cancelled cases are not considered administrative or clinical denials. Modified coverage requests that are approved are recorded as partial denials.
Clinical Criteria. Clinical reviewers and peer clinical reviewers base medical necessity determinations on objective, evidence-based, medical clinical policies or use clinical criteria from third-party sources such as InterQual® or MCG® guidelines.
Monitoring/Quality Oversight. The Plan conducts a variety of activities that ensure that outpatient Prior Authorization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clinical quality audits of individual non-clinical staff, clinical reviewers, and peer clinical reviewers, including staff performing appeals functions. These audits are designed and approved by clinical leadership each year. A minimum of three audits are completed per staff, per month.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Medical Care Management Committee (NMCMC) annually reviews overall UM program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Per the M/S policy entitled, Performance Assessment and Incentives, at no time are initial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Out-of-Network
Per the UnitedHealthcare Clinical Services Medical Management Operational Policy: Approved Definitions, Prior Authorization is defined as: “A required or mandatory clinical assessment for proposed service(s) based on clinical information provided and the terms of the health plan benefits before the service(s) are performed or delivered. Clinical and medical necessity requirements, level of care appropriateness, and the terms of the health plan benefits must be met in order for services to be covered by the member's plan.” The Optum National Policy Definitions List defines pre-authorization (aka Prior Authorization) as “a form of prospective utilization review of health care services proposed to be provided to a member.”
The Plan structures outpatient Prior Authorization processes to be compliant with all applicable federal and state requirements, as well as the National Committee for Quality Assurance (NCQA) accreditation standards. NCQA confirms that Plan operations and policies identify appropriate timeframes for decisions, requires decision-making by appropriate personnel, and governs communication of adverse benefit determinations. In addition, Prior Authorization is governed at both the state and federal level, which includes consumer protections such as external review for adverse benefit determinations after internal appeals options are exhausted. 
The Plan delegates management of MH/SUD outpatient services, including Prior Authorization, to United Behavioral Health d/b/a Optum Behavioral Health (OBH), its delegated MH/SUD Managed Behavioral Health Organization (MBHO) vendor. 
The Plan has national committees that approve M/S and MH/SUD outpatient services to be subject to Prior Authorization. Addendum A includes the list of services categories subject to Prior Authorization. The Plan publishes the services subject to Prior Authorization on the provider portal(s) (Advance Notification and Clinical Submission Requirements | UHCprovider.com for M/S and Optum - Provider Express Home for MH/SUD). Members can learn what services are subject to Prior Authorization in their benefit plan document, through https://member.uhc.com/myuhc, myuhc.com, or by contacting customer service.
Prior Authorization review of M/S outpatient services consists of the following:
Members are responsible for obtaining Prior Authorization for services rendered by OON providers. The member’s benefit plan document (i.e., Schedule of Benefits) identifies the services for which the member is responsible for obtaining Prior Authorization and the required timeframe(s). The member or OON provider’s submission of a request (notification) triggers the Prior Authorization process. 
Members may submit Prior Authorization requests by phone, fax, or mail, in accordance with Plan requirements. OON providers may submit Prior Authorization requests on behalf of the member by phone, online or by fax (where required). Members or providers communicate basic information to create a case. 
The Plan confirms receipt of the Prior Authorization request. Non-clinical staff confirm member eligibility and benefit plan coverage upon receipt of the notification. Non-clinical staff review cases to ensure availability of accurate and thorough case information. Non-clinical staff may approve coverage requests in scenarios where the member’s plan documents allow and if a clinical review is not required. Non-clinical staff may administratively deny coverage when a member's benefits are exhausted. Non-clinical staff refer cases that they cannot approve or administratively deny to clinical reviewers.
First Level Clinical Review/Initial Review. Clinical reviewers (nurses) consult clinical criteria when making clinical coverage benefit determinations.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clinical reviewer reviews applicable member clinical information, benefit plan documents, and clinical criteria in the case review. The clinical reviewer can approve cases that meet applicable clinical criteria. 
Second Level Clinical Review/Peer Review. The clinical reviewer refers cases to a same or similarly licensed (peer)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peer clinical reviewer reviews applicable member clinical information, benefit plan documents, and clinical criteria in the case review. Only qualified peer clinical reviewers (e.g., physicians) can issue adverse benefit determinations.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Modified coverage requests that are approved are recorded as partial denials. 
Clinical Criteria. Clinical reviewers and peer clinical reviewers base medical necessity determinations on objective, evidence-based medical clinical policies and use clinical criteria from third-party sources such as InterQual® or MCG® guidelines.
Monitoring/Quality Oversight. The Plan conducts a variety of activities that ensure that outpatient Prior Authorization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clinical quality audits of individual non-clinical staff, clinical reviewers, and peer clinical reviewers, including staff performing appeals functions. These audits are designed and approved by clinical leadership each year. A minimum of three audits are completed per staff, per month.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Medical Care Management Committee (NMCMC) annually reviews overall UM program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Per the M/S policy entitled, Performance Assessment and Incentives, at no time are initial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t>
  </si>
  <si>
    <t>In-Network
Prior Authorization review of MH/SUD outpatient services consists of the following:
The Plan delegates management of MH/SUD outpatient services, including Prior Authorization, to United Behavioral Health d/b/a OBH, its delegated MH/SUD MBHO vendor. 
The Plan requires INN providers to submit a Prior Authorization request for services on the Prior Authorization list prior to rendering the service. There may be some INN benefits for which the member is responsible for obtaining Prior Authorization. These are identified in the member’s benefit plan document (i.e., Schedule of Benefits). 
INN providers may submit Prior Authorization requests through the secure provider portal (www.providerexpress.com), by telephone, or by fax (where required). Providers and members communicate basic information to create a case. As outlined in the Optum National Network Manual, most routine outpatient behavioral health services do not require an initial pre-authorization or notification in advance of the service. The INN provider’s submission of a request (notification) triggers the Prior Authorization process.
As described in the Management of Behavioral Health Benefits Policy, the Plan confirms receipt of the Prior Authorization request. Non-clinical staff confirm member eligibility and benefit plan coverage. Non-clinical staff may approve cases that do not require clinical evaluation or interpretation based on the member’s diagnosis and the clinical information submitted by providers. Non-clinical staff may administratively deny coverage when member benefits are exhausted. Non-clinical staff refer cases that they cannot approve or administratively deny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or psychologists. Clinical reviewers consult clinical criteria when making clinical coverage benefit determinations. Clinical reviewers determine whether a service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The clinical reviewer may approve cases that meet applicable clinical criteria.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or psychologists) can issue adverse benefit determinations. Peer clinical reviewers apply clinical criteria to member clinical information to determine coverage. If the requesting provider fails to complete the peer-to-peer discussion, the peer clinical reviewer makes a determination based on the information available. If a peer clinical reviewer issues an adverse benefit determination (e.g., the number of treatments are not authorized), then the Plan timely communicates the adverse benefit determination including appeal rights, to the member and provider consistent with applicable state, federal, and accreditation requirements. 
Adverse Benefit Determination. For MH/SUD, an adverse benefit determination is recorded as a clinical denial when it is based on clinical criteria and member clinical information and is recorded as an administrative denial when member benefits are exhausted. 
Intensive Outpatient Program (IOP) Practice Management. The Plan identifies INN MH/SUD IOP facilities and clinics that demonstrate effective performance based on readmission rates, lengths of stay, and post-discharge outcomes for inclusion in Practice Management. INN MH/SUD facilities or clinics that meet these performance criteria do not have to obtain Prior Authorization for IOP services. Instead, the facilities submit claims post-service, which the Plan pays.
Platinum Designation. The Plan offers a Platinum Designation program to MH/SUD providers based on facilities’ quantitative practice patterns (effectiveness and efficiency benchmarks). The Platinum Designation program’s effectiveness and efficiency benchmarks include targeted 30- and 90-day readmission rates, 7- and 30-day follow up after hospitalization, outlier length of stay, and outlier behavioral health episode spend. INN MH/SUD facilities that meet the Platinum Designation are required to notify the Plan of admissions to Partial Hospitalization Program (PHP) and provide member information. The Plan covers the first 17 days of admission to PHP without review. Facilities notify the Plan if additional days are needed. The Plan evaluates INN MH/SUD facilities’ performance annually as described in the Optum National Network Manual. 
Clinical Criteria. Clinical reviewers and peer clinical reviewers base medical necessity clinical coverage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Prior Authorization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Clinical Quality &amp; Operations Committee (CQOC) annually reviews overall UM program outcomes, including outpatient Prior Authorization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NCQA UM standards, and state law where applicable. 
Out-of-Network
Prior Authorization review of MH/SUD outpatient services consists of the following:
The Plan delegates management of MH/SUD outpatient services, including Prior Authorization, to United Behavioral Health d/b/a OBH, its delegated MH/SUD MBHO vendor.
Members are responsible for ensuring Prior Authorization is obtained by the OON provider administering the service. The OON provider must provide clinical information on the member’s behalf. The member’s benefit plan document (i.e., Schedule of Benefits) identifies the services for which the member is responsible for ensuring Prior Authorization is obtained. As outlined in the Plan document, OON providers must submit the Prior Authorization request before outpatient MH/SUD services are received.
OON providers may submit Prior Authorization requests on behalf of the member by telephone, online (for certain services) or by fax (where required). Providers communicate basic information to create a case. OON provider’s submission of a request (notification) triggers the Prior Authorization process. 
As described in the Management of Behavioral Health Benefits Policy, the Plan confirms receipt of the Prior Authorization request. Non-clinical staff confirm member eligibility and benefit coverage. Non-clinical staff may administratively deny coverage when member benefits are exhausted. Non-clinical staff may approve coverage requests that do not require clinical evaluation or interpretation based on the member’s diagnosis and the clinical information submitted by providers. Non-clinical staff refer cases that they cannot approve or administratively deny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or psychologists. Clinical reviewers consult clinical criteria when making clinical coverage benefit determinations. Clinical reviewers determine whether a service is medically necessary by reviewing the member’s clinical information, the applicable clinical criteria or guidelines, and the Plan benefit terms. Clinical reviewers may request additional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The clinical reviewer may approve cases that meet applicable clinical criteria.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or psychologists) can issue adverse benefit determinations. Peer clinical reviewers apply clinical criteria to member clinical information to determine coverage. If the requesting provider fails to complete the peer-to-peer discussion, the peer clinical reviewer makes a determination based on the information available. If a peer clinical reviewer issues an adverse benefit determination (e.g., number of treatments are not authorized), then the Plan timely communicates the adverse benefit determination, including appeal rights, to the member and provider consistent with applicable state, federal, and accreditation requirements.
Adverse Benefit Determination. For MH/SUD, an adverse benefit determination is recorded as a clinical denial when it is based on clinical criteria and member clinical information and is recorded as an administrative denial when member benefits are exhausted.
Clinical Criteria. Clinical reviewers and peer clinical reviewers base medical necessity clinical coverage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Prior Authorization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Prior Authorization performance through its clinical performance oversight functions. Outcomes are monitored against timeliness compliance, performance guarantees, and for potential trends, including overall utilization. 
The Plan’s national Clinical Quality &amp; Operations Committee (CQOC) annually reviews overall UM program outcomes, including outpatient Prior Authorization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NCQA UM standards, and state law where applicable.</t>
  </si>
  <si>
    <t>In-Network
Per the UnitedHealthcare Clinical Services Medical Management Operational Policy: Approved Definitions, Concurrent Review is defined as: “a clinical review of an extension of previously approved, ongoing course of treatment over a period of time or number of treatments conducted during an inpatient stay or ongoing ambulatory care. It is sometimes called “continued stay review.”” The Optum National Policy Definitions List defines a Concurrent (Review) Request as: “a request for coverage of medical care or services made while a member is in the process of receiving the requested medical care or services, even if the organization did not previously approve the earlier care.”
The Plan structures outpatient Concurrent Review processes to be compliant with all applicable federal and state requirements, as well as the National Committee for Quality Assurance (NCQA) accreditation standards. NCQA confirms that the Plan’s operations and policies identify appropriate timeframes for decisions, requires decision-making by appropriate personnel, and governs communication of adverse benefit determinations. In addition, Concurrent Review is governed at both the state and federal level, which includes consumer protections such as external review for adverse benefit determinations after internal appeals options are exhausted. 
The Plan delegates management of MH/SUD outpatient services, including Concurrent Review to United Behavioral Health d/b/a Optum Behavioral Health (OBH), its delegated MH/SUD Managed Behavioral Health Organization (MBHO) vendor. 
The Plan has national committees that approve M/S and MH/SUD outpatient services to be subject to Concurrent Review. Addendum A includes a list of all service categories subject to outpatient Concurrent Review. 
Concurrent Review of M/S outpatient services consists of the following:
The Plan requires INN M/S providers to submit a Concurrent Review request for outpatient services that are described on Addendum A. The INN provider’s submission of a request (notification) triggers the Concurrent Review process.
The Plan requires INN M/S providers to timely request coverage of additional units of service or extensions of time for services previously approved in Prior Authorization. The Plan reclassifies M/S outpatient Concurrent Review coverage requests as preservice/Prior Authorization requests consistent with NCQA UM standards. The Plan follows the outpatient Prior Authorization process for these requests and uses the outpatient Prior Authorization process to review requests for coverage of additional units of service or extensions of time for previously approved services. 
INN providers may submit Prior Authorization requests through the secure provider portal (www.uhcprovider.com), their connected electronic medical record, by telephone, or by fax (where required). Members may submit Prior Authorization requests by phone, fax, or mail, in accordance with Plan requirements. Providers and members communicate basic information to create a case. As outlined in the UnitedHealthcare Care Provider Administrative Guide, providers must submit advance notification with supporting documentation as soon as possible, but at least two weeks before the planned service, unless otherwise stated. The provider’s submission of a request (notification) triggers the Prior Authorization process.
The Plan confirms receipt of the Prior Authorization request. Non-clinical staff confirm member eligibility and benefit plan coverage upon receipt of the notification. Non-clinical staff may administratively deny coverage if member benefits are exhausted. Non-clinical staff review cases to ensure availability of accurate and thorough case information. Non-clinical staff may approve coverage requests in scenarios where the member’s plan documents allow and if a clinical review is not required. Requests that are submitted through the secure provider portal may also be approved based on the benefit plan coverage criteria, member diagnosis, and the clinical information submitted. Non-clinical staff refer cases that they cannot approve or administratively deny to initial clinical reviewers for medical necessity review.
First Level Clinical Review/Initial Review. Clinical reviewers (nurses) consult clinical criteria when making clinical coverage benefit determinations.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reviews applicable member clinical information, benefit plan documents, and clinical criteria in the case review. The clinical reviewer can approve cases that meet applicable clinical criteria. 
Second Level Clinical Review/Peer Review. The clinical reviewer refers cases to a same or similarly licensed (peer)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peer clinical reviewer reviews applicable member clinical information, benefit plan documents, and clinical criteria in the case review. Only qualified peer clinical reviewers (e.g., physicians) can issue adverse benefit determinations.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Modified coverage requests that are approved are recorded as partial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outpatient Concurrent Review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clinical quality audits of individual non-clinical staff, clinical reviewers, and peer clinical reviewers, including staff performing appeals functions. These audits are designed and approved by clinical leadership each year. A minimum of three audits are completed per staff, per month. The results of these real-time audits are shared with supervisors for staff oversight, and all findings are remediated. Remediation may include corrective actions and/or additional education, as indicated. 
The Plan routinely monitors Concurrent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Concurrent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OBH. The Chair of the NMCMC must be an executive leader and licensed physician.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
Out-of-Network
Per the UnitedHealthcare Clinical Services Medical Management Operational Policy: Approved Definitions, Concurrent Review is defined as “a clinical review of an extension of previously approved, ongoing course of treatment over a period of time or number of treatments conducted during an inpatient stay or ongoing ambulatory care. It is sometimes called “continued stay review.”” The Optum National Policy Definitions List defines a Concurrent (Review) Request as “a request for coverage of medical care or services made while a member is in the process of receiving the requested medical care or services, even if the organization did not previously approve the earlier care.”
The Plan structures outpatient Concurrent Review processes to be compliant with all applicable federal and state requirements, as well as the National Committee for Quality Assurance (NCQA) accreditation standards. NCQA confirms that the Plan’s operations and policies identify appropriate timeframes for decisions, requires decision-making by appropriate personnel, and governs communication of adverse benefit determinations. In addition, Concurrent Review is governed at both the state and federal level, which includes consumer protections such as external review for adverse benefit determinations after internal appeals options are exhausted. 
The Plan delegates management of MH/SUD outpatient services, including Concurrent Review to United Behavioral Health d/b/a Optum Behavioral Health (OBH), its delegated MH/SUD Managed Behavioral Health Organization (MBHO) vendor. 
The Plan has national committees that approve M/S and MH/SUD outpatient services to be subject to Concurrent Review. Addendum A includes a list of all service categories subject to outpatient Concurrent Review.
Concurrent Review of M/S outpatient services consists of the following:
Members are required to ensure that OON M/S providers submit clinical information for Concurrent Review for outpatient services that are described on Addendum A. The member’s benefit plan document (e.g., Schedule of Benefits) identifies the services for which the member is responsible for obtaining Prior Authorization and by extension Concurrent Review. The OON provider can request Concurrent Review on behalf of the member. 
The Plan requires members, or OON M/S providers on the member’s behalf, to timely request coverage of additional units of service or extensions of time for services previously approved in Prior Authorization. The Plan reclassifies M/S outpatient Concurrent Review coverage requests as preservice/Prior Authorization requests consistent with NCQA UM standards. The Plan follows the outpatient Prior Authorization process for these requests and uses the outpatient Prior Authorization process to review requests for coverage of additional units of service or extensions of time for previously approved services. 
Members may submit Prior Authorization requests by phone, fax, or mail, in accordance with Plan requirements. OON providers may submit authorization requests on behalf of the member by phone or by fax (where required). Providers and members communicate basic information to create a case. The member or OON provider’s submission of a request (notification) triggers the Prior Authorization process.
The Plan confirms receipt of the Prior Authorization request. Non-clinical staff confirm member eligibility and benefit plan coverage upon receipt of the notification and non-clinical staff may administratively deny coverage if member benefits are exhausted. Non-clinical staff review cases to ensure availability of accurate and thorough case information. Non-clinical staff may approve coverage requests in scenarios where the member’s plan documents allow and if a clinical review is not required. Non-clinical staff refer cases that they cannot approve or administratively deny to the initial clinical reviewers for medical necessity review.
First Level Clinical Review/Initial Review. Clinical reviewers (nurses) consult clinical criteria when making clinical coverage benefit determinations.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to determine whether the applicable clinical criteria are met. The clinical reviewer reviews applicable member clinical information, benefit plan documents, and clinical criteria in the case review. The clinical reviewer can approve cases that meet applicable clinical criteria. 
Second Level Clinical Review/Peer Review. The clinical reviewer refers cases to a same or similarly licensed (peer) clinical reviewer if the case cannot be approved. Peer clinical reviewers (physician or mid-level practitioner) consult clinical criteria when making clinical coverage benefit determinations. Peer clinical reviewers may request more clinical information including, but not limited to, office or facility medical records, consultations, rehabilitation evaluations, clinical exams, diagnosis, history of the presenting problems, description of treatment or services being requested for authorization, related diagnostic results, history of related treatment and services, and photographs. The peer clinical reviewer reviews applicable member clinical information, benefit plan documents, and clinical criteria in the case review. Only qualified peer clinical reviewers (e.g., physicians) can issue adverse benefit determinations. If a peer clinical reviewer issues an adverse benefit determination, then the Plan communicates the adverse benefit determination, including appeal rights, and offers a peer-to-peer conversation consistent with state, federal, and accreditation requirements.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member benefits are exhausted. Modified coverage requests that are approved are recorded as partial denials.
Clinical Criteria. Clinical reviewers and peer clinical reviewers base medical necessity benefit determinations on objective, evidence-based medical clinical policies or use clinical criteria from third party sources such as InterQual® or MCG® guidelines.
Monitoring/Quality Oversight. The Plan conducts a variety of activities that ensure that outpatient Concurrent Review determinations are appropriate.
M/S monitors clinical reviewer and peer clinical reviewer application of clinical criteria through an annual inter-rater reliability (IRR) assessment that is provided by InterQual. Clinical reviewers and peer clinical reviewers are required to pass the IRR assessment with a score of 90% or better through three attempts. After a second failed IRR assessment, staff enter a remediation period and are required to review all cases with a supervisor for 30 days, or until 90% is achieved on the assessment. If the clinical reviewer achieves a passing score within 30-day period, supervisors review a minimum of one case per week for the remainder of the 30-day period.
The Plan also conducts monthly clinical quality audits of individual non-clinical staff, clinical reviewers, and peer clinical reviewers, including staff performing appeals functions. These audits are designed and approved by clinical leadership each year. A minimum of three audits are completed per staff, per month. The results of these real-time audits are shared with supervisors for staff oversight, and all findings are remediated. Remediation may include corrective actions and/or additional education, as indicated. 
The Plan routinely monitors Concurrent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Concurrent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OBH. The Chair of the NMCMC must be an executive leader and licensed physician.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NCQA UM standards, and state law, where applicable.</t>
  </si>
  <si>
    <t xml:space="preserve">In-Network
Concurrent Review of MH/SUD outpatient services consists of the following:
The Plan delegates management of MH/SUD outpatient services, including Concurrent Review, to United Behavioral Health d/b/a OBH, its delegated MH/SUD MBHO vendor.
The Plan classifies MH/SUD outpatient requests as either urgent Concurrent Review or preservice depending on whether the MH/SUD request meets the NCQA standard for urgent or standard preservice requests.
The Plan requires INN MH/SUD providers to submit a Concurrent Review request for outpatient services that are described on Addendum A. Provider notification triggers the outpatient Concurrent Review process. Outpatient Concurrent Review begins when INN provider requests coverage for additional units of service and/or periods of time beyond those initially authorized by the Plan. 
INN providers may submit authorization requests through the secure provider portal (www.providerexpress.com), by telephone, or by fax (where required). Members may submit authorization requests by telephone, fax, or mail, in accordance with Plan requirements. Intensive Outpatient Program (IOP) providers notify the Plan of the need for additional days/services by telephone and Partial Hospitalization Program (PHP) providers notify the Plan of the need for additional days/services by telephone or the secure provider portal.
As described in the Management of Behavioral Health Benefits Policy, the Plan confirms receipt of the Concurrent Review request. Non-clinical staff confirm member eligibility and benefit coverage. Non-clinical staff may approve cases that do not require clinical evaluation or interpretation based on the member’s diagnosis and the clinical information submitted by providers. Non-clinical staff refer cases that they cannot approve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or psychologists. Clinical reviewers consult clinical criteria when making clinical coverage benefit determinations. Clinical reviewers determine whether a service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The clinical reviewer may approve cases that meet applicable clinical criteria.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benefit determination is issued. Only qualified peer clinical reviewers (e.g., Medical Directors or psychologists) can issue adverse benefit determinations. Peer clinical reviewers apply clinical criteria to member clinical information to determine coverage for additional units of service during an extended period of time. If the requesting provider fails to complete the peer-to-peer discussion, the peer clinical reviewer makes a determination based on the information available. If a peer clinical reviewer issues an adverse benefit determination, (e.g., that numbers of treatments or extensions of time are not authorized), then the Plan timely communicates the adverse benefit determination, including appeal rights, to the member and provider consistent with applicable state, federal, and accreditation requirements.
Adverse Benefit Determination. For MH/SUD, an adverse benefit determination is recorded as a clinical denial when it is based on clinical criteria and member clinical information. 
IOP Practice Management. The Plan identifies INN MH/SUD IOP facilities and clinics that demonstrate effective performance based on readmission rates, lengths of stay, and post-discharge outcomes for inclusion in Practice Management. INN MH/SUD facilities or clinics that meet these performance criteria do not have to obtain Prior Authorization for IOP services. Instead, the facilities submit claims post-service, which the Plan pays. 
Platinum Designation. The Plan offers a Platinum Designation program to INN MH/SUD PHP providers based on facilities’ quantitative practice patterns (effectiveness and efficiency benchmarks). The Platinum Designation program’s effectiveness and efficiency benchmarks include targeted 30- and 90-day readmission rates, 7- and 30-day follow up after hospitalization, outlier length of stay, and outlier behavioral health episode spend. INN MH/SUD providers/facilities that meet the Platinum Designation are required to notify the Plan of admissions to PHP and provide member information. The Plan covers the first 17 days of admission to PHP without review. Facilities notify the Plan if additional days are needed. The Plan evaluates INN MH/SUD facilities’ performance annually as described in the Optum National Network Manual.
Clinical Criteria. Clinical reviewers and peer clinical reviewers base medical necessity clinical coverage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Concurrent Review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the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Concurrent Review performance through its clinical performance oversight functions. Outcomes are monitored for timeliness compliance, performance guarantee compliance, and potential trends, including overall utilization. 
The Plan’s national Clinical Quality &amp; Operations Committee (CQOC) annually reviews overall UM program outcomes, including outpatient Concurrent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NCQA UM standards, and state law, where applicable. 
Out-of-Network
Concurrent Review of MH/SUD outpatient services consists of the following:
The Plan delegates management of MH/SUD outpatient services, including Concurrent Review, to United Behavioral Health d/b/a OBH, its delegated MH/SUD MBHO vendor. 
The Plan classifies MH/SUD outpatient requests as either urgent Concurrent Review or preservice depending on whether the MH/SUD request meets the NCQA standard for urgent or standard preservice requests.
Members are required to ensure that the rendering OON provider submits clinical information for Concurrent Review for outpatient services that are described on Addendum A. The OON provider must provide clinical information on the member’s behalf. The member’s benefit plan document (e.g., Schedule of Benefits) identifies the services for which the member is responsible for obtaining Concurrent Review. Provider notification triggers the outpatient Concurrent Review process. Concurrent Review begins when OON providers request coverage for additional units of service and/or periods of time beyond those initially authorized by the Plan. 
Outpatient OON providers notify the Plan of the need for additional days/services by telephone or by fax (where required). 
As described in the Management of Behavioral Health Benefits Policy, the Plan confirms receipt of the Concurrent Review request. Non-clinical staff confirm member eligibility and benefit coverage. Non-clinical staff may approve cases that do not require clinical evaluation or interpretation based on the member’s diagnosis and the clinical information submitted by providers. Non-clinical staff refer cases that they cannot approve to the initial clinical reviewers.
First Level Clinical Review/Initial Review. Clinical decisions are made by clinical staff (i.e., physicians, psychologists, nurses, licensed master’s level behavioral health clinicians, etc.) and all adverse benefit determinations are made by Medical Directors or psychologists. Clinical reviewers consult clinical criteria when making clinical coverage benefit determinations. Clinical reviewers determine whether a service is medically necessary by reviewing the member’s clinical information, the applicable clinical criteria or guidelines, and the Plan benefit terms. Clinical reviewers may request more clinical information including, but not limited to, office or facility medical records, consultations, clinical exams, diagnosis, history of the presenting problems, description of treatment or services being requested for certification, related diagnostic results, and history of related treatment and services. The clinical reviewer may approve cases that meet applicable clinical criteria. 
Second Level Clinical Review/Peer Review. The initial clinical reviewer refers cases to a peer clinical reviewer for a peer-to-peer discussion if the case cannot be approved. The requesting provider is offered the opportunity to discuss the case with the peer clinical reviewer, consistent with state, federal, and accreditation requirements before an adverse determination is issued. Only qualified peer clinical reviewers (e.g., Medical Directors or psychologists) can issue adverse benefit determinations. Peer clinical reviewers apply clinical criteria to member clinical information to determine coverage for additional units of service during an extended period of time. If the requesting provider fails to complete the peer-to-peer discussion, the peer clinical reviewer makes a determination based on the information available. If a peer clinical reviewer issues an adverse benefit determination, (e.g., that numbers of treatments or extensions of time are not authorized), then the Plan timely communicates the adverse benefit determination, including appeal rights, to the member and provider consistent with applicable state, federal, and accreditation requirements. 
Adverse Benefit Determination. For MH/SUD, an adverse benefit determination is recorded as a clinical denial when it is based on clinical criteria and member clinical information. 
Clinical Criteria. Clinical reviewers and peer clinical reviewers base medical necessity clinical coverage determinations on objective, evidence-based behavioral clinical policies or use clinical criteria from third-party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Concurrent Review determinations are appropriate. 
MH/SUD monitors clinical reviewer and peer clinical reviewer application of clinical criteria through an annual IRR assessment. Clinical reviewers and peer clinical reviewers are required to pass the IRR assessment with a score of 90% or better through three attempts. After a second failed IRR assessment, the reviewer enters a remediation period and is required to review all cases with a supervisor for 30 days, or until 90% is achieved on the assessment. If the clinical reviewer achieves a passing score within 30-day period, supervisors review a minimum of one case per week for the remainder of the 30-day period.
The Plan also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Concurrent Review performance through its clinical performance oversight functions. Outcomes are monitored for timeliness compliance, performance guarantee compliance, and potential trends, including overall utilization. 
The Plan’s national Clinical Quality &amp; Operations Committee (CQOC) annually reviews overall UM program outcomes, including outpatient Concurrent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NCQA UM standards, and state law, where applicable. </t>
  </si>
  <si>
    <t>In-Network
The Plan structures inpatient Retrospective Review processes to be compliant with all applicable federal and state laws. Retrospective Review is governed at both the state and federal level, which includes consumer protections such as external review for adverse benefit determinations after internal appeals options are exhausted.
The Plan delegates management of MH/SUD inpatient services, including Retrospective Review to United Behavioral Health d/b/a Optum Behavioral Health (OBH), its delegated MH/SUD Managed Behavioral Healthcare Organization (MBHO) vendor. 
Retrospective Review of M/S Inpatient Admissions consists of the following:
Retrospective Review for certain inpatient services begins after the Plan receives claims or notification of inpatient admission post discharge from an INN facility. The Plan conducts medical necessity Retrospective Review of claims/requests for certain inpatient services that have not previously been reviewed as part of the Prior Authorization or Concurrent Review processes. The Plan may conduct Retrospective Review if the service or procedure codes do not match a diagnosis code, if services EIU, or if the services are subject to benefit limits/exclusions. The Plan conducts medical necessity Retrospective Review for inpatient services where Prior Authorization was required but not obtained upon claim submission.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(physicians or nurses) reviews the claim to determine if the inpatient service billed meets clinical criteria for coverage based on application of objective, evidence-based clinical criteria, nationally recognized guidelines, and the member’s benefit plan documents. Clinical reviewers either approve claims for payment or refer claims to peer clinical reviewers (e.g., Medical Directors). 
Second Level Clinical Review/Peer Review. The clinical reviewer refers cases to a same or similarly licensed (peer) clinical reviewer if the case cannot be approved. Only qualified peer clinical reviewers (e.g., physicians) can issue adverse benefit determinations. If a peer clinical reviewer determines that a service was not medically necessary, then an adverse benefit determination will be issued for the claim. The Plan communicates the adverse benefit determination, including applicable appeal rights, and offers a peer-to-peer conversation consistent with state, federal, and accreditation requirements. Appeal rights are set forth in the member’s benefit plan document (Certificate of Coverage). The Plan communicates results of Retrospective Review within 30 days of receipt of a claim.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Retrospective Review determinations are appropriate. 
The Plan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Retrospective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and state law where applicable. 
Out-of-Network
The Plan structures inpatient Retrospective Review processes to be compliant with all applicable federal and state laws. Retrospective Review is governed at both the state and federal level, which includes consumer protections such as external review for adverse benefit determinations after internal appeals options are exhausted.
The Plan delegates management of MH/SUD Inpatient services, including Retrospective Review to United Behavioral Health d/b/a Optum Behavioral Health (OBH), its delegated MH/SUD Managed Behavioral Health Organization (MBHO) vendor.
Retrospective Review of M/S Inpatient Admissions consist of the following:
Retrospective Review for certain inpatient services begins after the Plan receives claims or notification of an inpatient admission post discharge from an OON facility. The Plan conducts medical necessity Retrospective Review of claims/requests for certain inpatient services that have not previously been reviewed as part of the Prior Authorization or Concurrent Review processes. The Plan may conduct Retrospective Review if the service or procedure codes do not match a diagnosis code, if services EIU, or if the services are subject to benefit limits/exclusions. The Plan conducts medical necessity Retrospective Review for inpatient services where Prior Authorization was required but not obtained upon claim submission.
Non-clinical staff confirm member eligibility and benefit plan coverage upon receipt of the notification. If needed, non-clinical staff request medical records for claims containing services that are subject to Retrospective Review. When medical records are received, cases are referred to clinical reviewers to assess medical necessity.
First Level Clinical Review/Initial Review. The clinical reviewer (physicians or nurses) reviews the claim to determine if the inpatient service billed meets clinical criteria for coverage based on application of objective, evidence-based clinical criteria, nationally recognized guidelines, and the member’s benefit plan documents. Clinical reviewers either approve claims for payment or refer claims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a peer clinical reviewer determines that a service was not medically necessary, then an adverse benefit determination will be issued for the claim. The Plan communicates the adverse benefit determination, including applicable appeal rights, and offers a peer-to-peer conversation consistent with state, federal, and accreditation requirements. Appeal rights are set forth in the member’s benefit plan document (Certificate of Coverage). The Plan communicates results of Retrospective Review within 30 days of receipt of a claim.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Retrospective Review determinations are appropriate. 
The Plan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Retrospective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and state law where applicable.</t>
  </si>
  <si>
    <t>In-Network
Retrospective Review of MH/SUD Inpatient Admissions consist of the following:
The Plan delegates management of MH/SUD inpatient services, including Retrospective Review to United Behavioral Health d/b/a OBH, its delegated MH/SUD MBHO vendor. 
MH/SUD claims/requests for inpatient services submitted by INN providers may be subject to Retrospective Review if the service or procedure code required Prior Authorization or Concurrent Review, but that review was not conducted and there is a mitigating circumstance. Additionally, claims may be subject to Retrospective Review if the billed services or procedure codes do not match the authorized codes or if services are EIU.
Non-clinical staff confirm member eligibility and benefit plan coverage upon receipt of the notification. If needed, non-clinical staff request medical records for requests or claims containing services that are subject to Retrospective Review. When medical records are received, the case is referred to clinical reviewers to assess medical necessity.
First Level Clinical Review/Initial Review. The clinical reviewer (e.g., physicians, psychologists, nurses, licensed master’s level behavioral health clinicians, etc.) review the claim to determine if the inpatient admission billed meets clinical criteria for coverage based on application of objective, evidence-based, clinical criteria, or nationally recognized guidelines. Clinical reviewers either approve requests for payment or refer requests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the peer clinical reviewer determines that an admission was not medically necessary, then an adverse benefit determination will be issued for the claim. The Plan communicates the adverse benefit determination, including applicable appeal rights. Appeal rights are set forth in the member’s benefit plan document (Certificate of Coverage). The Plan communicates results of Retrospective Review within 30 days of receipt of a request/claim.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inpatient Retrospective Review determinations are appropriate. 
The Plan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overall UM program outcomes, including inpatient Retrospective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and state law where applicable. 
Out-of-Network
Retrospective Review of MH/SUD Inpatient Admissions consist of the following: 
The Plan delegates management of MH/SUD inpatient services, including Retrospective Review to United Behavioral Health d/b/a OBH, its delegated MH/SUD MBHO vendor. 
MH/SUD claims/requests for inpatient services submitted by OON providers may be subject to Retrospective Review if the service or procedure code required Prior Authorization or Concurrent Review, but that review was not conducted and there is a mitigating circumstance. Additionally, claims may be subject to Retrospective Review if the billed services or procedure codes do not match the authorized codes, or if services are EIU.
Non-clinical staff confirm member eligibility and benefit plan coverage upon receipt of the notification. If needed, non-clinical staff request medical records for requests or claims containing services that are subject to Retrospective Review. When medical records are received, the case is referred to clinical reviewers to assess medical necessity. 
First Level Clinical Review/Initial Review. The clinical reviewer (e.g., physicians, psychologists, nurses, licensed master’s level behavioral health clinicians, etc.) review the claim to determine if the inpatient admission billed meets clinical criteria for coverage based on application of objective, evidence-based, clinical criteria, or nationally recognized guidelines. Clinical reviewers either approve claims for payment or refer claims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the peer clinical reviewer determines that an admission was not medically necessary, then an adverse benefit determination will be issued for the claim. The Plan communicates the adverse benefit determination, including applicable appeal rights. Appeal rights are set forth in the member’s benefit plan document (Certificate of Coverage). The Plan communicates results of Retrospective Review within 30 days of receipt of a request/claim.
The OON provider may bill non-reimbursable charges to the member.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inpatient Retrospective Review determinations are appropriate. 
The Plan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overall UM program outcomes, including inpatient Retrospective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and state law where applicable.</t>
  </si>
  <si>
    <t xml:space="preserve">In-Network
The Plan structures outpatient Retrospective Review processes to be compliant with all applicable federal and state laws. Retrospective Review is governed at both the state and federal level, which includes consumer protections such as external review for adverse benefit determinations after internal appeals options are exhausted.
The Plan delegates management of MH/SUD outpatient services, including Retrospective Review to United Behavioral Health d/b/a Optum Behavioral Health (OBH), its delegated MH/SUD Managed Behavioral Health Organization (MBHO) vendor. 
Retrospective Review of M/S Outpatient Services consists of the following:
Retrospective Review for certain outpatient services begins after the Plan receives claims from INN providers. The Plan conducts medical necessity Retrospective Review of claims/requests for certain outpatient services that have not previously been reviewed as part of the Prior Authorization or Concurrent Review processes. The Plan may conduct Retrospective Review if the service or procedure codes do not match a diagnosis code, if services are EIU, or if the services are subject to benefit limits/exclusion. The Plan also conducts medical necessity Retrospective Review for outpatient services where Prior Authorization was required, but not obtained upon claim submission. INN providers may also request Retrospective Review of outpatient claims that are denied.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(physician or nurse) reviews the claim to determine if the outpatient service billed meets clinical criteria for coverage based on application of objective, evidence-based clinical criteria, nationally recognized guidelines, and the member’s benefit plan documents. Clinical reviewers either approve claims for payment or refer claims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a peer clinical reviewer determines that a service was not medically necessary, then an adverse benefit determination will be issued for the claim. The Plan communicates the adverse benefit determination, including applicable appeal rights, and offers a peer-to-peer conversation consistent with state and federal requirements. Appeal rights are set forth in the member’s benefit plan document (Certificate of Coverage). The Plan communicates results of Retrospective Review within 30 days of receipt of a claim.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Retrospective Review determinations are appropriate.
The Plan conducts end-to-end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Retrospective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and state law where applicable. 
Out-of-Network
The Plan structures outpatient Retrospective Review processes to be compliant with all applicable federal and state laws. Retrospective Review is governed at both the state and federal level, which includes consumer protections such as external review for adverse benefit determinations after internal appeals options are exhausted.
The Plan delegates management of MH/SUD outpatient services, including Retrospective Review to United Behavioral Health d/b/a Optum Behavioral Health (OBH), its delegated MH/SUD Managed Behavioral Health Organization (MBHO) vendor. 
Retrospective Review of M/S Outpatient Services consists of the following:
Retrospective Review for certain outpatient services begins after the Plan receives claims from OON providers. The Plan conducts medical necessity Retrospective Review of claims/requests for certain outpatient services that have not previously been reviewed as part of the Prior Authorization or Concurrent Review processes. The Plan may conduct Retrospective Review if the service or procedure codes do not match a diagnosis code, if services are EIU, or if the services are subject to benefit limits/exclusion. The Plan also conducts medical necessity Retrospective Review for outpatient services where Prior Authorization was required, but not obtained upon claim submission.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(physicians or nurses) reviews the claim to determine if the outpatient service billed meets clinical criteria for coverage based on application of objective, evidence-based clinical criteria, nationally recognized guidelines, and the member’s benefit plan documents. Clinical reviewers either approve claims for payment or refer claims to peer clinical reviewers (Medical Directors).
Second Level Clinical Review/Peer Review. The clinical reviewer refers cases to a same or similarly licensed (peer) clinical reviewer if the case cannot be approved. Only qualified peer clinical reviewers (e.g., physicians) can issue adverse benefit determinations. If a peer clinical reviewer determines that a service was not medically necessary, then an adverse benefit determination will be issued for the claim. The Plan communicates the adverse benefit determination, including applicable appeal rights, and offers a peer-to-peer conversation consistent with state and federal requirements. Appeal rights are set forth in the member’s benefit plan document (Certificate of Coverage). The Plan communicates results of Retrospective Review within 30 days of receipt of a claim. The OON provider may bill non-reimbursable charges to the member.
Adverse Benefit Determination. For M/S,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exhausted.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medical clinical policies or use clinical criteria from third party sources such as InterQual® or MCG® guidelines. 
Monitoring/Quality Oversight. The Plan conducts a variety of activities that ensure that Retrospective Review determinations are appropriate. 
The Plan conducts end-to- end case audits that are designed and approved by clinical leadership each year. The end-to-end audits include all stages of a case review, from intake through appeal. These audits are conducted monthly and approximately 1500 cases are reviewed per month. Results are reported to an oversight team. All deficiencies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Medical Care Management Committee (NMCMC) annually reviews overall UM program outcomes, including inpatient Retrospective Review outcomes, to confirm overall utilization is appropriate. The NMCMC is comprised of the Chief Medical Officer, and representatives from clinical policy, clinical advocacy and grievances, business standardization and advancement, regional chief medical officers, inpatient care management, lines of business, medical policy, clinical operations, and Optum Behavioral Health. The Chair of the NMCMC must be an executive leader and licensed physician. 
As of April 1, 2023, the Utilization Management Program Committee (UMPC) began overseeing the M/S UM program. The UMPC is responsible for the development and maintenance of the M/S Prior Authorization processes. The UMPC ensures that the UM program considers the factors and evidentiary standards for applying UM. The UMPC is comprised of:
•	Chief Medical Officer, Medical Management (Co-Chair)
•	Senior Vice President, Clinical Advancement (Co-Chair)
•	Chief Medical Officer, UnitedHealthcare
•	Senior Vice President, Clinical Appeals &amp; Grievances
•	Chief Medical Officer, Clinical Policy
•	Chief Medical Officer, UnitedHealthcare Employer &amp; Individual
•	Chief Medical Officer, UnitedHealthcare Medicare &amp; Retirement
•	Chief Medical Officer, Community &amp; State
•	Chief Medical Officer, UnitedHealthcare Individual &amp; Family Plans
•	Vice President, Clinical Transformation &amp; Affordability
•	Senior Director, Mental Health Parity
•	Vice President, Utilization Management Strategy &amp; Implementation
One of the chairs must be an executive leader and a licensed physician. UMPC meets at least six times per year but may meet more frequently if needed.
Per the M/S policy entitled, Performance Assessment and Incentives, at no time are clinical reviewers or peer clinical reviewers incentivized to make adverse benefit determinations (clinical denials) for financial reasons. 
M/S generally structures UM processes to comply with federal Employee Retirement Income Security Act of 1974 (ERISA) requirements and state law where applicable. 
 </t>
  </si>
  <si>
    <t xml:space="preserve">In-Network
Retrospective Review of MH/SUD Outpatient Services consists of the following:
The Plan delegates management of MH/SUD outpatient services, including Retrospective Review to United Behavioral Health d/b/a OBH, its delegated MH/SUD MBHO vendor. 
MH/SUD claims/requests for outpatient services submitted by INN providers may be subject to Retrospective Review if the service or procedure code required Prior Authorization or Concurrent Review, but that review was not conducted and there is a mitigating circumstance. Additionally, claims may be subject to Retrospective Review if the billed services or procedure codes do not match the authorized codes or if services are EIU.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(e.g., physicians, psychologists, nurses, licensed master’s level behavioral health clinicians, etc.) reviews the request or claim to determine if the outpatient service meets clinical criteria for coverage based on application of objective, evidence-based clinical criteria, or nationally recognized guidelines. Clinical reviewers either approve claims for payment or refer claims to peer clinical reviewers (Medical Directors or psychologists). 
Second Level Clinical Review/Peer Review. The clinical reviewer refers cases to a same or similarly licensed (peer) clinical reviewer if the case cannot be approved. Only qualified peer clinical reviewers (e.g., physicians) can issue adverse benefit determinations. If the peer clinical reviewer determines that a service was not medically necessary, then an adverse benefit determination is issued. The Plan communicates the adverse benefit determination, including appeal rights, and offers a peer-to-peer conversation consistent with state and federal requirements. Appeal rights are set forth in the member’s benefit plan document (Certificate of Coverage). The Plan communicates results of Retrospective Review within 30 days of receipt of a request/claim.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excluded.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Retrospective Review determinations are appropriate.
The Plan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overall UM program outcomes, including outpatient Retrospective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and state law where applicable. 
Out-of-Network
Retrospective Review of MH/SUD Outpatient Services consists of the following: 
The Plan delegates management of MH/SUD outpatient services, including Retrospective Review to United Behavioral Health d/b/a OBH, its delegated MH/SUD MBHO vendor. 
MH/SUD claims/requests for outpatient services submitted by OON providers may be subject to Retrospective Review if the service or procedure code required Prior Authorization or Concurrent Review, but that review was not conducted and there is a mitigating circumstance. Additionally, claims may be subject to Retrospective Review if the billed services or procedure codes do not match the authorized codes or if services are EIU.
Non-clinical staff confirm member eligibility and benefit plan coverage upon receipt of the notification. If needed, non-clinical staff request medical records for claims containing services that are subject to Retrospective Review. When medical records are received, the case is referred to clinical reviewers to assess medical necessity.
First Level Clinical Review/Initial Review. The clinical reviewer (i.e., physicians, psychologists, nurses, licensed master’s level behavioral health clinicians, etc.) reviews the request or claim to determine if the outpatient service meets clinical criteria for coverage based on application of objective, evidence-based clinical criteria, or nationally recognized guidelines. Clinical reviewers either approve claims for payment or refer claims to peer clinical reviewers (Medical Directors or psychologists).
Second Level Clinical Review/Peer Review. The clinical reviewer refers cases to a same or similarly licensed (peer) clinical reviewer if the case cannot be approved. Only qualified peer clinical reviewers (e.g., physicians) can issue adverse benefit determinations. If the peer clinical reviewer determines that a service was not medically necessary, then an adverse benefit determination is issued. The Plan communicates the adverse benefit determination, including appeal rights, and offers a peer-to-peer conversation consistent with state and federal requirements. Appeal rights are set forth in the member’s benefit plan document (Certificate of Coverage). The Plan communicates results of Retrospective Review within 30 days of receipt of a request/claim. 
The OON provider may bill non-reimbursable charges to the member.
Adverse Benefit Determination. For MH/SUD, an adverse benefit determination is an administrative or clinical review decision resulting in a denial, reduction or termination, or failure to provide or make payment (in whole or in part), of a benefit. Adverse benefit determinations are recorded as clinical denials when they are based on clinical criteria and member clinical information and are recorded as administrative denials when benefits are excluded. Based on individual state requirements, cases may be cancelled if the member is not eligible for benefits. Cancelled cases are not considered administrative or clinical denials. 
Clinical Criteria. Clinical reviewers and peer clinical reviewers base medical necessity determinations on objective, evidence-based behavioral clinical policies, or use clinical criteria from third party sources such as American Society of Addiction Medicine (ASAM) Criteria®, Level of Care Utilization System (LOCUS), Child and Adolescent Level of Care Utilization System-Child and Adolescent Service Intensity Instrument (CALOCUS-CASII) and Early Childhood Service Intensity Instrument (ECSII) guidelines. 
Monitoring/Quality Oversight. The Plan conducts a variety of activities that ensure that outpatient Retrospective Review determinations are appropriate. 
The Plan conducts monthly quality audits of individual non-clinical staff clinical reviewers, and peer clinical reviewers, including staff performing appeal functions. These audits are designed and approved by clinical leadership each year. A minimum of two audits are completed per staff, per month. An accepted passing rate is 90%. The results of these real-time audits are shared with supervisors for staff oversight, and all findings are remediated. Remediation may include corrective actions and/or additional education, as indicated. 
The Plan routinely monitors Retrospective Review performance through its clinical performance oversight functions. Outcomes are monitored against timeliness requirements, performance guarantees, and for potential trends, including overall utilization. 
The Plan’s national Clinical Quality &amp; Operations Committee (CQOC) annually reviews overall UM program outcomes, including outpatient Retrospective Review outcomes, to confirm overall utilization is appropriate. The national CQOC is comprised of the Chief Medical Officer, representatives from sub-committees, and representatives from the clinical quality improvement, UM, care engagement, medical operations, medical policy and standards, clinical operations, appeals, product, legal, compliance, network strategy, provider experience, accreditation, and benefits teams. The Chair of the CQOC must be an executive leader and licensed physician. 
Per the MH/SUD policy entitled, Core Principles and Practices, at no time are clinical reviewers or peer clinical reviewers incentivized to make adverse clinical coverage benefit determinations (clinical denials) for financial reasons. 
MH/SUD generally structures UM processes to comply with federal ERISA requirements, and state law where applicable.
</t>
  </si>
  <si>
    <t>For both M/S and MH/SUD, the Plan uses comparable credentialing processes.
For M/S, the UnitedHealthcare (UHC) Credentialing Plan defines Credential, Credentialing, or Recredentialing as “the process of assessing and validating the applicable criteria and qualifications of Licensed Independent Practitioners and Facilities to become or continue as Participating Licensed Individual Providers (PLIPs) and Participating Facilities, as set forth in the Credentialing Plan and pursuant to Credentialing Authorities.”
For MH/SUD, the United Behavioral Health (UBH) Credentialing Plan defines Credentialing or Recredentialing as “the process of assessing and validating the applicable criteria and qualifications of providers to become or continue as Participating Providers, as set forth in the Credentialing Plan.”
Key steps in the credentialing process for both M/S and MH/SUD include:
•	The provider/facility submits a completed application to the Plan to be included in the Plan’s provider network
•	The Plan confirms the information in the application
•	If the provider/facility passes the credentialing requirements as outlined in the respective credentialing plan, the provider/facility is credentialed
Credentialing Plan 
The purpose of the applicable credentialing plan is to explain the policy for credentialing. All providers/facilities included in the M/S and MH/SUD network are subject to the applicable credentialing plan. Providers/facilities that provide health care services to Covered Persons under their out-of-network benefits or on an emergency basis are not subject to the credentialing plans.
Credentialing Plan Approval 
For M/S, the National Peer Review and Credentialing Policy Committee (NPRCPC) has the authority to approve the UHC Credentialing Plan. M/S has the right to change the UHC Credentialing Plan to meet regulatory requirements or other organizational or business needs with the Quality Oversight Committee approval. The UHC Credentialing Plan can be referenced on the website https://www.uhcprovider.com/en/resource-library/Join-Our-Network.html to access the regulatory and accreditation timeframes.
The NPRCPC is comprised of stakeholders from multiple UHC regions and meets regularly. The primary role of the NPRCPC is to ensure that the Regional Peer Review Committees (RPRCs) do not rely on an improper or discriminatory basis for making their decisions. The NPRCPC has the final decision-making authority on all disciplinary actions the RPRC recommends that affect restriction, suspension, or termination of participation status of physicians or health care professionals. In addition, this committee is responsible for review and approval of the UHC Credentialing Plan and interpretation of the UHC Credentialing Plan as needed. The NPRCPC, when authorized by applicable state or federal law, endeavors to conduct its activities in a manner that constitutes peer review.
For MH/SUD, the Plan delegates credentialling of behavioral health network providers to its affiliate UBH d/b/a Optum Behavioral Health (OBH). The Quality Improvement Committee (QIC) has oversight of the Credentialing Committee and delegates overall responsibility and authority to its standing Credentialing Committee for credentialing. The QIC also delegates to the Credentialing Committee the authority to administer the UBH Credentialing Plan. The Credentialing Committee is responsible for administering the UBH Credentialing Plan and reviewing and approving policies related to credentialing activities on behalf of OBH, subject to oversight by the QIC. The UBH Credentialing Plan can be referenced on the website https://www.providerexpress.com/content/dam/ope-provexpr/us/pdfs/clinResourcesMain/guidelines/credPlans/credPlanUBH.pdf.
The Credentialing Committee is multidisciplinary and must include at least two OBH Medical Directors. The committee is comprised of at a minimum two external participating clinicians. The committee must have at least seven voting members present to form a quorum. At least one representative of the quorum will be a Medical Director and two must be external clinicians. An OBH Medical Director chairs the Credentialing Committee; other OBH Medical Directors will serve as co-chairs and will chair the meeting in the absence of the chairperson. The Credentialing Committee meets at least monthly.  
The OBH Credentialing Committee Chair has responsibility to see that the UBH Credentialing Plan and policies are administered fairly to all clinicians and organizational providers, to monitor the ongoing quality of clinician and organizational provider services, and to immediately restrict or terminate a participating clinician’s or organizational provider’s agreement.
Detailed Process for Credentialing 
For M/S and MH/SUD, credentialing is a peer-review process designed to review certain information pertinent to the respective Credentialing Entity’s decision whether to contract a provider or facility, either initially or on an ongoing basis. The process described in the credentialing plans will be initiated only after the Credentialing Entity makes a preliminary determination that it wishes to pursue contracting or re-contracting with the applicant.
The credentialing process begins when a provider/facility submits a completed application.
Application Verification 
For M/S, staff will collect information to assess whether an applicant meets the minimum credentialing requirements for practice location, specialty, and any other business needs.
A Medical Director may approve initial credentialing or recredentialing applications determined to meet all credentialing criteria. If credentialing criteria are not met, the Medical Director forwards all documentation to the National Credentialing Committee (NCC) for determination. All completed applications are also forwarded to the NCC for determination.
The NCC will make credentialing decisions pursuant to the UHC Credentialing Plan. The NCC is comprised of PLIPs from the Credentialing Entities, UHC Medical Directors, and a designated Medical Director Chairperson unless a different committee composition is otherwise required by applicable credentialing authorities. The NCC has discretion to ask for missing information or to deny the application as incomplete. The NCC may request further information not covered by the application if necessary to make a determination. Upon receipt of a complete application, the NCC will render a decision in accordance with the timeframes as specified by the UHC Credentialing Plan.  
Credentialing decisions are communicated to the applicant and the Plan. If an application is not accepted or participation is terminated, the non-acceptance or termination letter will include the reason(s) for the decision. The Plan permits appeals from adverse credentialing or sanctions monitoring decisions as required by the NCQA, the Center for Medicare and Medicaid Services (CMS), and other applicable state and federal regulatory authorities. Any appeal process related to the termination, suspension, or non-renewal of providers/facilities will be communicated to the affected provider/facility with the notice of termination, suspension, or non-renewal.
For MH/SUD, credentialing decisions and actions of OBH will be guided primarily by (a) consideration of each applicant’s potential contribution to the objective of providing effective and efficient health care services to UBH’s members, (b) UBH's need for clinicians and organizational providers within its service area, and (c) judging each applicant for credentialing and recredentialing without discrimination due to age, race, gender, color, religion, ethic/national identity, ancestry, disability, marital status, covered veteran status, sexual orientation, status with respect to public assistance, blindness or partial blindness, handicap, physical or mental impairment, victims of domestic violence, types of patients seen, or any other characteristic protected under state, federal, or local law.
The Credentialing Committee is responsible for making credentialing decisions about inclusion of providers and facilities in the network. Applications that meet all the credentialing criteria and require no further review by the Credentialing Committee are sent to the Medical Director for approval. Applications that require additional review are presented to the Credentialing Committee. In this instance the Credentialing Committee has the sole discretion to make a credentialing exception to the required criteria, such as network need. Decisions to make exceptions based on appropriate factors are done in compliance with state and federal regulations. The Credentialing Committee may also at its sole discretion and determination, make the decision to deny the application for network participation.</t>
  </si>
  <si>
    <t xml:space="preserve">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Inpatient M/S -- General Acute Care, Children’s, and Long-Term Acute Care Facilities
The Plan contracts for inpatient M/S services using one of four key inpatient reimbursement methodologies: MS-Diagnosis Related Group (DRG), Per Case, Per Diem, and Percentage Payment Rate (PPR). While these methodologies provide a starting point, the rate categories, rate category definitions, and rate types can be modified based on negotiations with facilities.
In addition, a given contract will often feature a combination of inpatient reimbursement methodologies. For example, within a Per Diem contract, it’s not uncommon for cases associated with a defined list of cardiac and/or musculoskeletal MS-DRGs to be reimbursed on a per-case basis, while all other M/S cases are reimbursed on a per diem basis. 
The following provides an overview of the inpatient reimbursement methodologies used by the Plan:
•	MS-DRG – The facility is paid using a single, negotiated base rate. The base rate is multiplied by the Centers for Medicare &amp; Medicaid Services (CMS) MS-DRG relative weight for the MS-DRG assigned to the case. Contracts are written to use the current version of the MS-DRGs and relative weights
•	Per Case – The facility is paid using negotiated M/S case rates. The per case rate is paid for the entire case, regardless of the MS-DRG assigned to the case or the length of stay. There may be separate per case rates for medical cases versus surgical cases. This reimbursement method is rarely used for M/S cases; it’s more likely to be used for specific types of cases “carved out” from M/S per diem rates. Examples of services that may be carved out include high-cost drugs, implants, obstetrics, NICU, and outliers
•	Per Diem – The facility is paid using negotiated M/S per diem rates.  The per diem rate is multiplied by the number of days corresponding to the per diem type.  There may be separate per diem rates for medical cases versus surgical cases
•	PPR – The facility is paid a percentage of charges.  The PPR rate is multiplied by the eligible charges for the case
In addition, M/S agreements may include negotiated escalators or deflators, which automatically increase or modify rates for subsequent contract years. The escalators or deflators may also be based on quality and efficiency metrics. 
</t>
  </si>
  <si>
    <t xml:space="preserve">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Inpatient MH/SUD – Inpatient and Residential
The Plan contracts for inpatient MH/SUD services using the following methodology: 
•	Per Diem – The facility is paid using negotiated MH/SUD per diem rates. The per diem rate is multiplied by the number of days corresponding to the per diem type   
In addition, MH/SUD agreements may include negotiated escalators or deflators, which automatically increase or modify rates for subsequent contract years. The escalators or deflators may also be based on quality and efficiency metrics. </t>
  </si>
  <si>
    <t>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Outpatient M/S -- General Acute Care, Children’s, and Long-Term Acute Care Facilities
The Plan contracts for outpatient M/S facility services using standardized reimbursement templates, each of which is organized around one of five key outpatient reimbursement methodologies: Ambulatory Payment Classifications (APC), Per Case, Per Visit, Per Unit, and PPR.  While these templates provide a starting point, the rate categories, rate category definitions, and rate types reflected in the templates can be modified based on negotiations with providers.
In addition, a given contract will often feature a combination of outpatient reimbursement methodologies. For example, within a fixed outpatient contract, services may be subject to Per Case, Per Visit, and Per Unit reimbursement. At the same time, contract variations would allow any or all services to be subject to PPR reimbursement. It is also possible for a single outpatient claim (except for claims paid on a Per Case basis) to be paid using more than one of these reimbursement methodologies. For example, some services on a given claim may be subject to Per Visit reimbursement, while other services may be subject to Per Unit reimbursement.
The following provides an overview of the outpatient reimbursement methodologies used:
•	APC – The facility is paid using a single, negotiated APC conversion factor for services subject to such reimbursement under the Medicare outpatient prospective payment system (OPPS). The conversion factor is multiplied by the relative weights for the APCs assigned to the case by the OPPS pricing software. Services not subject to APC payment are paid using facility fee schedules (see Per Unit below). Contracts are written to use the current version of the APCs and relative weights
•	Per Case – The facility is paid using negotiated per case rates for certain types of outpatient cases, including outpatient surgery, observation, emergency room, and urgent care. All services provided during the encounter are included in the per case payment and are not separately reimbursable
•	Per Visit – The facility is paid using negotiated per visit rates for certain types of outpatient services. The per visit rate is multiplied by the number of visits billed on a given claim. If a given claim spans multiple dates of service, then the visits on each of the separate days are reimbursable. Examples of services that may be subject to Per Visit reimbursement include, IV therapy, oncology treatment, and dialysis
•	Per Unit – The facility paid is using a negotiated facility fee schedule for certain types of outpatient services, including laboratory, pathology, and radiology.  The per unit rate is multiplied by the number of units billed for a given Current Procedural Technology® (CPT), or Healthcare Common Procedure Coding System (HCPCS) code on a given claim.  Facility fee schedules are generally based on a percentage of the CMS rate
•	PPR – The facility is paid a percentage of charges. The PPR rate is multiplied by the eligible charges for the case
M/S agreements may include negotiated escalators or deflators, which automatically increase or modify rates for subsequent contract years. The escalators or deflators may also be based on quality and efficiency metrics. 
Ongoing Monitoring
The Plan convenes ongoing working groups that include representatives from both the M/S and MH/SUD network strategy and pricing teams to align business processes and ensure adherence to as-written standards and comparability in operation.
Professional - 
For both M/S and MH/SUD providers, the Plan uses a comparable process to negotiate and establish reimbursement rate(s) for INN professional services. The Plan delegates negotiation of reimbursement rates for MH/SUD providers to United Behavioral Health d/b/a Optum Behavioral Health (OBH), its delegated MH/SUD Managed Behavioral Health Organization (MBHO) vendor.
Key steps in the INN professional services reimbursement negotiation process for both M/S and MH/SUD services include:
•	The provider submits a completed application to the Plan to be included in the Plan’s provider network
•	Based on the above, the Plan offers a contract and reimbursement rate package to the provider for the services/programs the provider intends to offer
•	If the provider rejects the contract proposal, the Plan may negotiate with the provider using the factors described
Detailed process for the INN professional services reimbursement negotiation: 
For M/S professionals, the Plan contracts for services using standardized reimbursement templates. These templates are organized by Medicare carrier locality and reflect 100% of Geographic Practice Cost Indices (GPCI)-adjusted Centers for Medicare &amp; Medicaid Services (CMS) reimbursement for a given rate year. The Plan uses the following fee sources to create these templates:
•	CMS Resource Based Relative Value Scale (RBRVS) is determined by calculating the CMS relative value units (RVU):
o	The CMS RVU for a given service or procedure is derived using the following mathematical formula: (work RVU x work GPCI) + (PE RVU x PE GPCI) + (MP RVU x MP GPCI) x CF. This is also referred to as the CMS benchmark rate
o	Definitions:
	Work = Provider work reflects the provider’s work when performing a procedure or service including provider’s technical skills, physical effort, mental effort and judgment, stress related to patient risk, and the amount of time required to perform the service or procedure
	PE = Provider Expense reflects the costs for medical supplies, office supplies, clinical and administrative staff, and pro rata costs of building space, utilities, medical equipment, and office equipment
	MP = Malpractice Insurance expense reflects the cost of professional liability insurance based on an estimate of the relative risk associated with procedure or service
	CF = Conversion Factor
	GPCI = Geographic Practice Cost Indices
•	Applicable CMS RVU 
•	FAIR Health Medicare GapFill PLUS database 
•	CMS Clinical Lab Fee Schedule
•	CMS DMEPOS (Durable Medical Equipment, Prosthetics/Orthotics, and Supplies) Fee Schedule
•	CMS ASP (Average Sales Pricing) and RJ Health ASP (for drug pricing)
•	CMS Ambulance Fee Schedule
•	Optum RBRVS (for codes not priced by CMS) M/S providers only
•	CMS Carrier Priced Fees (for codes referred to the local carrier for pricing)
•	Within these templates, Current Procedural Technology® (CPT), Healthcare Common Procedure Coding System (HCPCS) codes are organized into 54 type of service categories:
o	Evaluation &amp; Management – 4 categories
o	Surgery – 15 categories
o	Radiology – 10 categories
o	Laboratory/Pathology – 3 categories
o	Medicine – 10 categories
o	Obstetrics – 1 category
o	Immunizations/Injectables – 5 categories
o	DME &amp; Supplies – 5 categories
o	Ambulance – 1 category
This standardized structure enables the Plan to tailor fee schedules around specific CPT/HCPCS codes, generally the highest volume codes, billed by different types of providers. Thus, the fee schedules are not specialty-specific; but instead based on the codes most likely to be billed by a particular provider.
Before creating a new fee schedule for a negotiation, the Plan determines if there is an existing fee schedule that will meet the needs of the negotiation; for example, if the negotiation is with a primary care group in Atlanta the Plan would look to find other primary care group fee schedules for that geographic locality that included the relevant codes. If no existing fee schedule fits the factual scenario, then the creation of a new fee schedule will be approved. 
The Plan does not maintain designated “go-out” or “base rate” fee schedules for M/S services. Rather, the Plan begins with the standardized structure described here and then negotiates a percentage of CMS reimbursement with providers for the service categories listed above, applying the factors described in Step 2 and evidentiary sources described in Step 3 below. Any CPT/HCPCS codes not reflected in the fee schedule templates are paid at a negotiated percentage of charges.
Ongoing Monitoring
The Plan convenes ongoing working groups that include representatives from both the M/S and MH/SUD network strategy and pricing teams to align business processes and ensure adherence to as-written standards and comparability in operation. 
The Plan also compares the allowed amounts for common CPT codes paid to M/S providers and MH/SUD providers relative to Medicare (CMS) rates on an annual basis to assess whether its methodology used to reimburse MH/SUD providers is comparable to, and applied no more stringently than, its methodology used to reimburse M/S providers “in operation.” If MH/SUD providers are not found to be comparable, the Plan works with the Network strategy team to implement applicable MH/SUD reimbursement rate adjustments. Impacts of the adjustment are then assessed during the next annual comparison.</t>
  </si>
  <si>
    <t>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Outpatient MH/SUD – Intensive Outpatient Programs and Partial Hospitalization Programs 
The Plan contracts for outpatient MH/SUD facility services are negotiated and mutually agreed upon with the facility.  The starting point is usually a proposal from the engaged facility.  The Plan will use other available information including market dynamics and CMS guidelines (when available) as benchmarks to support its negotiation position. 
The Plan contracts for MH/SUD services using the following methodology: 
•	Per Diem – The facility is paid using negotiated MH/SUD per diem rates  
In addition, MH/SUD agreements may include negotiated escalators or deflators, which automatically increase or modify rates for subsequent contract years. The escalators or deflators may also be based on quality and efficiency metrics. 
Ongoing Monitoring
The Plan convenes ongoing working groups that include representatives from both the M/S and MH/SUD network strategy and pricing teams to align business processes and ensure adherence to as-written standards and comparability in operation.
Professional - 
For both M/S and MH/SUD providers, the Plan uses a comparable process to negotiate and establish reimbursement rate(s) for INN professional services. The Plan delegates negotiation of reimbursement rates for MH/SUD providers to United Behavioral Health d/b/a Optum Behavioral Health (OBH), its delegated MH/SUD Managed Behavioral Health Organization (MBHO) vendor.
Key steps in the INN professional services reimbursement negotiation process for both M/S and MH/SUD services include:
•	The provider submits a completed application to the Plan to be included in the Plan’s provider network
•	Based on the above, the Plan offers a contract and reimbursement rate package to the provider for the services/programs the provider intends to offer
•	If the provider rejects the contract proposal, the Plan may negotiate with the provider using the factors described
Detailed process for the INN professional services reimbursement negotiation: 
For MH/SUD professionals, the Plan follows a comparable process. The Plan starts with the CMS national physician fee schedule rate for the service type and practitioner type at issue and then determines the percentage of CMS reimbursement based upon CMS locality fee schedules and the factors, evidentiary standards, and sources described in Steps 2 and 3 below. The Plan maintains five (5) internally developed standard fee schedules based on the CMS national physician fee schedule rates and the CMS geography-specific rates for the provider’s area. Individual or group MH/SUD care providers are assigned to one of these standardized fee schedules based on their geographic location. 
For both M/S and MH/SUD professional providers, the Plan uses CMS annual national RVUs and other data to determine whether routine, non-negotiation-based adjustments to the fee schedules may be necessary. If an RVU is not available for a particular code, the Plan uses other sources such as the FairHealth Medicare Gap Fill Database and then market research to determine an appropriate rate. 
Providers already in the network may also negotiate for non-routine adjustments upon contract renewal or changing market circumstances. For both M/S and MH/SUD professional providers, the fee schedule rates are negotiable, and the Plan assesses the market dynamic factors listed in Step 2 to reach agreement with providers.
Ongoing Monitoring
The Plan convenes ongoing working groups that include representatives from both the M/S and MH/SUD network strategy and pricing teams to align business processes and ensure adherence to as-written standards and comparability in operation. 
The Plan also compares the allowed amounts for common CPT codes paid to M/S providers and MH/SUD providers relative to Medicare (CMS) rates on an annual basis to assess whether its methodology used to reimburse MH/SUD providers is comparable to, and applied no more stringently than, its methodology used to reimburse M/S providers “in operation.” If MH/SUD providers are not found to be comparable, the Plan works with the Network strategy team to implement applicable MH/SUD reimbursement rate adjustments. Impacts of the adjustment are then assessed during the next annual comparison.</t>
  </si>
  <si>
    <t>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Inpatient M/S -- General Acute Care, Children’s, and Long-Term Acute Care Facilities
The Plan contracts for inpatient M/S services using one of four key inpatient reimbursement methodologies: MS-Diagnosis Related Group (DRG), Per Case, Per Diem, and Percentage Payment Rate (PPR). While these methodologies provide a starting point, the rate categories, rate category definitions, and rate types can be modified based on negotiations with facilities.
In addition, a given contract will often feature a combination of inpatient reimbursement methodologies. For example, within a Per Diem contract, it’s not uncommon for cases associated with a defined list of cardiac and/or musculoskeletal MS-DRGs to be reimbursed on a per-case basis, while all other M/S cases are reimbursed on a per diem basis. 
The following provides an overview of the inpatient reimbursement methodologies used by the Plan:
•	MS-DRG – The facility is paid using a single, negotiated base rate. The base rate is multiplied by the Centers for Medicare &amp; Medicaid Services (CMS) MS-DRG relative weight for the MS-DRG assigned to the case. Contracts are written to use the current version of the MS-DRGs and relative weights
•	Per Case – The facility is paid using negotiated M/S case rates. The per case rate is paid for the entire case, regardless of the MS-DRG assigned to the case or the length of stay. There may be separate per case rates for medical cases versus surgical cases. This reimbursement method is rarely used for M/S cases; it’s more likely to be used for specific types of cases “carved out” from M/S per diem rates. Examples of services that may be carved out include high-cost drugs, implants, obstetrics, NICU, and outliers
•	Per Diem – The facility is paid using negotiated M/S per diem rates.  The per diem rate is multiplied by the number of days corresponding to the per diem type.  There may be separate per diem rates for medical cases versus surgical cases
•	PPR – The facility is paid a percentage of charges.  The PPR rate is multiplied by the eligible charges for the case
In addition, M/S agreements may include negotiated escalators or deflators, which automatically increase or modify rates for subsequent contract years. The escalators or deflators may also be based on quality and efficiency metrics. 
Outpatient M/S -- General Acute Care, Children’s, and Long-Term Acute Care Facilities
The Plan contracts for outpatient M/S facility services using standardized reimbursement templates, each of which is organized around one of five key outpatient reimbursement methodologies: Ambulatory Payment Classifications (APC), Per Case, Per Visit, Per Unit, and PPR.  While these templates provide a starting point, the rate categories, rate category definitions, and rate types reflected in the templates can be modified based on negotiations with providers.
In addition, a given contract will often feature a combination of outpatient reimbursement methodologies. For example, within a fixed outpatient contract, services may be subject to Per Case, Per Visit, and Per Unit reimbursement. At the same time, contract variations would allow any or all services to be subject to PPR reimbursement. It is also possible for a single outpatient claim (except for claims paid on a Per Case basis) to be paid using more than one of these reimbursement methodologies. For example, some services on a given claim may be subject to Per Visit reimbursement, while other services may be subject to Per Unit reimbursement.
The following provides an overview of the outpatient reimbursement methodologies used:
•	APC – The facility is paid using a single, negotiated APC conversion factor for services subject to such reimbursement under the Medicare outpatient prospective payment system (OPPS). The conversion factor is multiplied by the relative weights for the APCs assigned to the case by the OPPS pricing software. Services not subject to APC payment are paid using facility fee schedules (see Per Unit below). Contracts are written to use the current version of the APCs and relative weights
•	Per Case – The facility is paid using negotiated per case rates for certain types of outpatient cases, including outpatient surgery, observation, emergency room, and urgent care. All services provided during the encounter are included in the per case payment and are not separately reimbursable
•	Per Visit – The facility is paid using negotiated per visit rates for certain types of outpatient services. The per visit rate is multiplied by the number of visits billed on a given claim. If a given claim spans multiple dates of service, then the visits on each of the separate days are reimbursable. Examples of services that may be subject to Per Visit reimbursement include, IV therapy, oncology treatment, and dialysis
•	Per Unit – The facility paid is using a negotiated facility fee schedule for certain types of outpatient services, including laboratory, pathology, and radiology.  The per unit rate is multiplied by the number of units billed for a given Current Procedural Technology® (CPT), or Healthcare Common Procedure Coding System (HCPCS) code on a given claim.  Facility fee schedules are generally based on a percentage of the CMS rate
•	PPR – The facility is paid a percentage of charges. The PPR rate is multiplied by the eligible charges for the case
M/S agreements may include negotiated escalators or deflators, which automatically increase or modify rates for subsequent contract years. The escalators or deflators may also be based on quality and efficiency metrics. 
Ongoing Monitoring
The Plan convenes ongoing working groups that include representatives from both the M/S and MH/SUD network strategy and pricing teams to align business processes and ensure adherence to as-written standards and comparability in operation.
Professional - 
For both M/S and MH/SUD providers, the Plan uses a comparable process to negotiate and establish reimbursement rate(s) for INN professional services. The Plan delegates negotiation of reimbursement rates for MH/SUD providers to United Behavioral Health d/b/a Optum Behavioral Health (OBH), its delegated MH/SUD Managed Behavioral Health Organization (MBHO) vendor.
Key steps in the INN professional services reimbursement negotiation process for both M/S and MH/SUD services include:
•	The provider submits a completed application to the Plan to be included in the Plan’s provider network
•	Based on the above, the Plan offers a contract and reimbursement rate package to the provider for the services/programs the provider intends to offer
•	If the provider rejects the contract proposal, the Plan may negotiate with the provider using the factors described
Detailed process for the INN professional services reimbursement negotiation: 
For M/S professionals, the Plan contracts for services using standardized reimbursement templates. These templates are organized by Medicare carrier locality and reflect 100% of Geographic Practice Cost Indices (GPCI)-adjusted Centers for Medicare &amp; Medicaid Services (CMS) reimbursement for a given rate year. The Plan uses the following fee sources to create these templates:
•	CMS Resource Based Relative Value Scale (RBRVS) is determined by calculating the CMS relative value units (RVU):
o	The CMS RVU for a given service or procedure is derived using the following mathematical formula: (work RVU x work GPCI) + (PE RVU x PE GPCI) + (MP RVU x MP GPCI) x CF. This is also referred to as the CMS benchmark rate
o	Definitions:
	Work = Provider work reflects the provider’s work when performing a procedure or service including provider’s technical skills, physical effort, mental effort and judgment, stress related to patient risk, and the amount of time required to perform the service or procedure
	PE = Provider Expense reflects the costs for medical supplies, office supplies, clinical and administrative staff, and pro rata costs of building space, utilities, medical equipment, and office equipment
	MP = Malpractice Insurance expense reflects the cost of professional liability insurance based on an estimate of the relative risk associated with procedure or service
	CF = Conversion Factor
	GPCI = Geographic Practice Cost Indices
•	Applicable CMS RVU 
•	FAIR Health Medicare GapFill PLUS database 
•	CMS Clinical Lab Fee Schedule
•	CMS DMEPOS (Durable Medical Equipment, Prosthetics/Orthotics, and Supplies) Fee Schedule
•	CMS ASP (Average Sales Pricing) and RJ Health ASP (for drug pricing)
•	CMS Ambulance Fee Schedule
•	Optum RBRVS (for codes not priced by CMS) M/S providers only
•	CMS Carrier Priced Fees (for codes referred to the local carrier for pricing)
•	Within these templates, Current Procedural Technology® (CPT), Healthcare Common Procedure Coding System (HCPCS) codes are organized into 54 type of service categories:
o	Evaluation &amp; Management – 4 categories
o	Surgery – 15 categories
o	Radiology – 10 categories
o	Laboratory/Pathology – 3 categories
o	Medicine – 10 categories
o	Obstetrics – 1 category
o	Immunizations/Injectables – 5 categories
o	DME &amp; Supplies – 5 categories
o	Ambulance – 1 category
This standardized structure enables the Plan to tailor fee schedules around specific CPT/HCPCS codes, generally the highest volume codes, billed by different types of providers. Thus, the fee schedules are not specialty-specific; but instead based on the codes most likely to be billed by a particular provider.
Before creating a new fee schedule for a negotiation, the Plan determines if there is an existing fee schedule that will meet the needs of the negotiation; for example, if the negotiation is with a primary care group in Atlanta the Plan would look to find other primary care group fee schedules for that geographic locality that included the relevant codes. If no existing fee schedule fits the factual scenario, then the creation of a new fee schedule will be approved. 
The Plan does not maintain designated “go-out” or “base rate” fee schedules for M/S services. Rather, the Plan begins with the standardized structure described here and then negotiates a percentage of CMS reimbursement with providers for the service categories listed above, applying the factors described in Step 2 and evidentiary sources described in Step 3 below. Any CPT/HCPCS codes not reflected in the fee schedule templates are paid at a negotiated percentage of charges.
Ongoing Monitoring
The Plan convenes ongoing working groups that include representatives from both the M/S and MH/SUD network strategy and pricing teams to align business processes and ensure adherence to as-written standards and comparability in operation. 
The Plan also compares the allowed amounts for common CPT codes paid to M/S providers and MH/SUD providers relative to Medicare (CMS) rates on an annual basis to assess whether its methodology used to reimburse MH/SUD providers is comparable to, and applied no more stringently than, its methodology used to reimburse M/S providers “in operation.” If MH/SUD providers are not found to be comparable, the Plan works with the Network strategy team to implement applicable MH/SUD reimbursement rate adjustments. Impacts of the adjustment are then assessed during the next annual comparison.</t>
  </si>
  <si>
    <t>Negotiation
For both M/S and MH/SUD facilities, the Plan uses a substantially similar process to negotiate and establish reimbursement rates for INN facility services.  The Plan delegates negotiation of reimbursement rates for MH/SUD facility providers to United Behavioral Health d/b/a Optum Behavioral Health (OBH), it’s delegated MH/SUD Managed Behavioral Health Organization (MBHO) vendor. 
Key steps in the INN facility reimbursement negotiation process for both M/S and MH/SUD services include:
•	The facility submits a completed application to the Plan to be included in the Plan’s provider network
•	The Plan reviews the facility reimbursement proposal 
•	Based on the above, the Plan accepts the reimbursement proposal or negotiates reimbursement rates with the facility using the factors described
Detailed process for the INN facility reimbursement negotiation: 
Facilities newly seeking to join the Plan provider network submit a reimbursement proposal to the Plan. The Plan may either accept the facility’s proposal or may negotiate reimbursement rates with the facility. Existing market rates are used as the baseline for negotiating rates.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Both M/S and MH/SUD facilities that participate in the Plan provider network may negotiate reimbursement adjustments upon contract renewal or changing market circumstances by submitting a reimbursement proposal to the Plan.  The Plan may either accept the facility’s proposal or may negotiate reimbursement rates with the facility. 
For facilities already in the network, the existing facility contract rates are used as the contract negotiation baseline. The Plan may take market dynamics into consideration when negotiating reimbursement rates with facilities.  For MH/SUD providers, the Plan prepares an analysis of market dynamics that the Plan contracting team may access to inform negotiations.  For M/S services, the Plan may document the market dynamic factors that inform a provider-specific negotiation. The Plan does not apply defined formulae to establish base rates or standard fee schedules.  
Inpatient MH/SUD – Inpatient and Residential
The Plan contracts for inpatient MH/SUD services using the following methodology: 
•	Per Diem – The facility is paid using negotiated MH/SUD per diem rates. The per diem rate is multiplied by the number of days corresponding to the per diem type   
In addition, MH/SUD agreements may include negotiated escalators or deflators, which automatically increase or modify rates for subsequent contract years. The escalators or deflators may also be based on quality and efficiency metrics. 
Outpatient MH/SUD – Intensive Outpatient Programs and Partial Hospitalization Programs 
The Plan contracts for outpatient MH/SUD facility services are negotiated and mutually agreed upon with the facility.  The starting point is usually a proposal from the engaged facility.  The Plan will use other available information including market dynamics and CMS guidelines (when available) as benchmarks to support its negotiation position. 
The Plan contracts for MH/SUD services using the following methodology: 
•	Per Diem – The facility is paid using negotiated MH/SUD per diem rates  
In addition, MH/SUD agreements may include negotiated escalators or deflators, which automatically increase or modify rates for subsequent contract years. The escalators or deflators may also be based on quality and efficiency metrics. 
Ongoing Monitoring
The Plan convenes ongoing working groups that include representatives from both the M/S and MH/SUD network strategy and pricing teams to align business processes and ensure adherence to as-written standards and comparability in operation.
Professional - 
For both M/S and MH/SUD providers, the Plan uses a comparable process to negotiate and establish reimbursement rate(s) for INN professional services. The Plan delegates negotiation of reimbursement rates for MH/SUD providers to United Behavioral Health d/b/a Optum Behavioral Health (OBH), its delegated MH/SUD Managed Behavioral Health Organization (MBHO) vendor.
Key steps in the INN professional services reimbursement negotiation process for both M/S and MH/SUD services include:
•	The provider submits a completed application to the Plan to be included in the Plan’s provider network
•	Based on the above, the Plan offers a contract and reimbursement rate package to the provider for the services/programs the provider intends to offer
•	If the provider rejects the contract proposal, the Plan may negotiate with the provider using the factors described
Detailed process for the INN professional services reimbursement negotiation: 
For MH/SUD professionals, the Plan follows a comparable process. The Plan starts with the CMS national physician fee schedule rate for the service type and practitioner type at issue and then determines the percentage of CMS reimbursement based upon CMS locality fee schedules and the factors, evidentiary standards, and sources described in Steps 2 and 3 below. The Plan maintains five (5) internally developed standard fee schedules based on the CMS national physician fee schedule rates and the CMS geography-specific rates for the provider’s area. Individual or group MH/SUD care providers are assigned to one of these standardized fee schedules based on their geographic location. 
For both M/S and MH/SUD professional providers, the Plan uses CMS annual national RVUs and other data to determine whether routine, non-negotiation-based adjustments to the fee schedules may be necessary. If an RVU is not available for a particular code, the Plan uses other sources such as the FairHealth Medicare Gap Fill Database and then market research to determine an appropriate rate. 
Providers already in the network may also negotiate for non-routine adjustments upon contract renewal or changing market circumstances. For both M/S and MH/SUD professional providers, the fee schedule rates are negotiable, and the Plan assesses the market dynamic factors listed in Step 2 to reach agreement with providers.
Ongoing Monitoring
The Plan convenes ongoing working groups that include representatives from both the M/S and MH/SUD network strategy and pricing teams to align business processes and ensure adherence to as-written standards and comparability in operation. 
The Plan also compares the allowed amounts for common CPT codes paid to M/S providers and MH/SUD providers relative to Medicare (CMS) rates on an annual basis to assess whether its methodology used to reimburse MH/SUD providers is comparable to, and applied no more stringently than, its methodology used to reimburse M/S providers “in operation.” If MH/SUD providers are not found to be comparable, the Plan works with the Network strategy team to implement applicable MH/SUD reimbursement rate adjustments. Impacts of the adjustment are then assessed during the next annual comparison.</t>
  </si>
  <si>
    <t>The Plan assesses network adequacy based on access standards that are in accordance with the Centers for Medicare &amp; Medicaid Services (CMS) and/or applicable state laws. When determining whether to recruit providers in a given geographic market (such as a county or metropolitan area), the Plan considers network adequacy and access reports. 
Key steps in the network management process for both M/S and MH/SUD services include:
•	The Plan determines Time, Distance, and Provider Threshold requirements based on state/federal requirements 
•	The Plan conducts M/S and MH/SUD network adequacy reporting (by state/county) to determine if Time, Distance, and Provider Threshold requirements are met
•	If network adequacy requirements are not met, the Plan actively seeks to add providers to the network in that specialty or provider type
For M/S and MH/SUD, the Plan conducts M/S and MH/SUD network adequacy reporting (by state/county) on a regular basis (no less than quarterly) to determine if Time, Distance, and Provider Threshold requirements are met. The network adequacy report incorporates both M/S and MH/SUD provider specialties. M/S and MH/SUD utilize the network adequacy report and ensure that the Network Variation Tracker (NVT) and Analytics tools are used when inconsistencies are identified. 
For M/S, the results of the network adequacy report are sent to the UnitedHealthcare Network (UHN) Regional Director of Network Deficiencies through an NVT. If network gaps are identified, a network recruitment plan is developed by the M/S Provider Relations and Contracting teams.
For M/S and MH/SUD, if there is a validated/confirmed supply gap, the Plan language for both M/S and MH/SUD allows members to seek an exception and receive services from an out-of-network (OON) provider at the in-network (INN) benefit level. 
The Plan notes that MH/SUD network adequacy standards are reviewed during the product filing and/or annual reporting process by the regulator as applicable.</t>
  </si>
  <si>
    <t>The Plan assesses network adequacy based on access standards that are in accordance with the Centers for Medicare &amp; Medicaid Services (CMS) and/or applicable state laws. When determining whether to recruit providers in a given geographic market (such as a county or metropolitan area), the Plan considers network adequacy and access reports. 
Key steps in the network management process for both M/S and MH/SUD services include:
•	The Plan determines Time, Distance, and Provider Threshold requirements based on state/federal requirements 
•	The Plan conducts M/S and MH/SUD network adequacy reporting (by state/county) to determine if Time, Distance, and Provider Threshold requirements are met
•	If network adequacy requirements are not met, the Plan actively seeks to add providers to the network in that specialty or provider type
For M/S and MH/SUD, the Plan conducts M/S and MH/SUD network adequacy reporting (by state/county) on a regular basis (no less than quarterly) to determine if Time, Distance, and Provider Threshold requirements are met. The network adequacy report incorporates both M/S and MH/SUD provider specialties. M/S and MH/SUD utilize the network adequacy report and ensure that the Network Variation Tracker (NVT) and Analytics tools are used when inconsistencies are identified. 
For MH/SUD, the results of the network adequacy report are sent to the National Quality Improvement Committees (NQIC) as well as the respective Health Plan Oversight Committee through the NVT. The Health Plan Oversite Committee assesses and reviews the results and recommends interventions, as needed. If a network gap is identified, a network recruitment plan is developed by the MH/SUD Provider Relations and Contracting teams. 
For M/S and MH/SUD, if there is a validated/confirmed supply gap, the Plan language for both M/S and MH/SUD allows members to seek an exception and receive services from an out-of-network (OON) provider at the in-network (INN) benefit level. 
The Plan notes that MH/SUD network adequacy standards are reviewed during the product filing and/or annual reporting process by the regulator as applicable.</t>
  </si>
  <si>
    <t>Key steps in the non-emergency OON inpatient and outpatient reimbursement process for both M/S and MH/SUD services include:
•	OON Reimbursement methodologies are created in accordance with state and federal requirements
•	The client/employer group chooses one or more of the OON reimbursement methodologies described below for use by the Plan
•	The chosen OON reimbursement methodology is applied as one singular reimbursement structure for both M/S and MH/SUD OON services. For example, if the policy elects the Maximum Non-Network Reimbursement Program (MNRP) at 110%, that is applied to all claims, both M/S and MH/SUD
•	The Plan adheres to the selected OON reimbursement methodology for both M/S and MH/SUD claims when making an OON payment
OON benefit programs are defined in the Certificate of Coverage and/or Schedule of Benefits.</t>
  </si>
  <si>
    <t xml:space="preserve">For both M/S and MH/SUD emergency care services, the Plan uses a comparable process to establish reimbursement rate(s).
Key steps in the OON emergency care reimbursement rate process for both M/S and MH/SUD conditions include:
•	OON emergency services reimbursement methodologies are created in accordance with state and federal requirements
•	The OON emergency services reimbursement methodology is applied as one singular reimbursement structure for OON emergency services for both M/S and MH/SUD conditions 
•	The Plan adheres to the OON emergency care reimbursement methodology when making an OON claims payment
The Plan determines reimbursements for OON emergency care services in accordance with state and federal regulatory requirements. These requirements may govern reimbursement for OON providers of services at in-network (INN) facilities. The methodology used to reimburse OON emergency care services applies to emergency services rendered for the treatment of both M/S and MH/SUD conditions. The OON reimbursement methodology exists as a singular structure and applies to both M/S and MH/SUD. OON benefit programs are defined in the Certificate of Coverage and/or Schedule of Benefits.
</t>
  </si>
  <si>
    <t>SPD - Summary Plan Description
Analyses - UHC Dept Community Health Grp_Tasks and Analyses Performed
OON Reim IP OP NQTL_2023 UHC GA Dept Comm Health Grp_112223_Final
OON Reimb Emergency NQTL_2023 UHC GA Dept Comm Health Grp_112223_Final</t>
  </si>
  <si>
    <t>11/29/2023 original, revision 12/8/23, revision 12/13/23, revision 12/19/23</t>
  </si>
  <si>
    <t xml:space="preserve">UHC and SHBP are working together to address the non-compliant benefit for intensive outpatient treatment as identified by the mental health parity review.  UHC is also updating additional treatment limitations &amp; copays provided by SHBP to align the benefits with other SHBP vendor benefit programs. These visit limitations and copays did not cause a compliance issue for UHC.
•	Outpatient MH/SA (Facility, Professional, IOP, PHP) change to 100% coverage, no member cost share 
•	Applied Behavior Analysis (ABA) Services for Autism Spectrum Disorders (ASD) will process at 100% after a $35 Co-pay for Primary Care Physician or for Specialist Physician; OR $10 co-pay for group therapy.                       
•	Copays and/or coinsurance will be updated from $45 to $35 for   
o	ABA - Office place of service:  office at $35 co-pay for PCP or Specialist,  All other places of services: 100% coverage, no member cost share.
o	Office MH/SA - change to show office at $35 co-pay for PCP or Specialist
•	Visit maximum (annual or lifetime) removed for the below services if billed with a mental health related diagnosis
o	PT/OT/ST 
o	Nutritional Counseling  
•	Drug testing – Limits will  be removed from all diagnosis and cannot only be removed from MH/SA diagnosis.  Benefits are determined based on the service rendered as opposed to the diagnosis billed.   
Implementation target completion date is by 1/15/24.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</si>
</sst>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_);\(&quot;$&quot;#,##0\)"/>
    <numFmt numFmtId="7" formatCode="&quot;$&quot;#,##0.00_);\(&quot;$&quot;#,##0.00\)"/>
    <numFmt numFmtId="44" formatCode="_(&quot;$&quot;* #,##0.00_);_(&quot;$&quot;* \(#,##0.00\);_(&quot;$&quot;* &quot;-&quot;??_);_(@_)"/>
  </numFmts>
  <fonts count="65" x14ac:knownFonts="1">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20"/>
      <color theme="1"/>
      <name val="Calibri"/>
      <family val="2"/>
      <scheme val="minor"/>
    </font>
    <font>
      <b/>
      <sz val="9"/>
      <color theme="1"/>
      <name val="Calibri"/>
      <family val="2"/>
      <scheme val="minor"/>
    </font>
    <font>
      <b/>
      <i/>
      <sz val="11"/>
      <color theme="1"/>
      <name val="Calibri"/>
      <family val="2"/>
      <scheme val="minor"/>
    </font>
    <font>
      <b/>
      <sz val="11"/>
      <color rgb="FF38939B"/>
      <name val="Calibri"/>
      <family val="2"/>
      <scheme val="minor"/>
    </font>
    <font>
      <b/>
      <sz val="16"/>
      <color rgb="FF38939B"/>
      <name val="Calibri"/>
      <family val="2"/>
      <scheme val="minor"/>
    </font>
    <font>
      <i/>
      <sz val="11"/>
      <color theme="1"/>
      <name val="Calibri"/>
      <family val="2"/>
      <scheme val="minor"/>
    </font>
    <font>
      <b/>
      <sz val="11"/>
      <color theme="1"/>
      <name val="Calibri"/>
      <family val="2"/>
    </font>
    <font>
      <b/>
      <i/>
      <sz val="11"/>
      <color rgb="FF38939B"/>
      <name val="Calibri"/>
      <family val="2"/>
      <scheme val="minor"/>
    </font>
    <font>
      <b/>
      <sz val="11"/>
      <color rgb="FF7AC142"/>
      <name val="Calibri"/>
      <family val="2"/>
      <scheme val="minor"/>
    </font>
    <font>
      <b/>
      <u/>
      <sz val="11"/>
      <color theme="1"/>
      <name val="Calibri"/>
      <family val="2"/>
    </font>
    <font>
      <b/>
      <sz val="10"/>
      <color theme="1"/>
      <name val="Calibri"/>
      <family val="2"/>
      <scheme val="minor"/>
    </font>
    <font>
      <sz val="10"/>
      <color theme="1"/>
      <name val="Calibri"/>
      <family val="2"/>
      <scheme val="minor"/>
    </font>
    <font>
      <sz val="11"/>
      <name val="Calibri"/>
      <family val="2"/>
      <scheme val="minor"/>
    </font>
    <font>
      <sz val="10"/>
      <color theme="1"/>
      <name val="Arial"/>
      <family val="2"/>
    </font>
    <font>
      <sz val="11"/>
      <color theme="1"/>
      <name val="Arial"/>
      <family val="2"/>
    </font>
    <font>
      <sz val="10"/>
      <name val="Arial"/>
      <family val="2"/>
    </font>
    <font>
      <b/>
      <sz val="9"/>
      <color rgb="FFFF0000"/>
      <name val="Calibri"/>
      <family val="2"/>
      <scheme val="minor"/>
    </font>
    <font>
      <b/>
      <u/>
      <sz val="12"/>
      <color theme="1"/>
      <name val="Calibri"/>
      <family val="2"/>
      <scheme val="minor"/>
    </font>
    <font>
      <strike/>
      <sz val="11"/>
      <name val="Calibri"/>
      <family val="2"/>
      <scheme val="minor"/>
    </font>
    <font>
      <sz val="11"/>
      <color theme="1"/>
      <name val="Calibri"/>
      <family val="2"/>
      <scheme val="minor"/>
    </font>
    <font>
      <sz val="9"/>
      <color theme="1"/>
      <name val="Calibri"/>
      <family val="2"/>
      <scheme val="minor"/>
    </font>
    <font>
      <i/>
      <sz val="9"/>
      <color theme="1"/>
      <name val="Calibri"/>
      <family val="2"/>
      <scheme val="minor"/>
    </font>
    <font>
      <i/>
      <sz val="9"/>
      <color theme="1" tint="0.499984740745262"/>
      <name val="Calibri"/>
      <family val="2"/>
      <scheme val="minor"/>
    </font>
    <font>
      <b/>
      <sz val="11"/>
      <name val="Calibri"/>
      <family val="2"/>
      <scheme val="minor"/>
    </font>
    <font>
      <b/>
      <sz val="9"/>
      <name val="Calibri"/>
      <family val="2"/>
      <scheme val="minor"/>
    </font>
    <font>
      <b/>
      <sz val="12"/>
      <color theme="0" tint="-4.9989318521683403E-2"/>
      <name val="Calibri"/>
      <family val="2"/>
      <scheme val="minor"/>
    </font>
    <font>
      <sz val="9"/>
      <name val="Calibri"/>
      <family val="2"/>
      <scheme val="minor"/>
    </font>
    <font>
      <b/>
      <sz val="11"/>
      <color rgb="FFF8971D"/>
      <name val="Calibri"/>
      <family val="2"/>
      <scheme val="minor"/>
    </font>
    <font>
      <sz val="11"/>
      <color theme="1"/>
      <name val="Calibri"/>
      <family val="2"/>
    </font>
    <font>
      <sz val="11"/>
      <color rgb="FFC00000"/>
      <name val="Calibri"/>
      <family val="2"/>
      <scheme val="minor"/>
    </font>
    <font>
      <i/>
      <sz val="11"/>
      <name val="Calibri"/>
      <family val="2"/>
      <scheme val="minor"/>
    </font>
    <font>
      <i/>
      <sz val="9"/>
      <color rgb="FF38939B"/>
      <name val="Calibri"/>
      <family val="2"/>
      <scheme val="minor"/>
    </font>
    <font>
      <b/>
      <i/>
      <sz val="9"/>
      <color rgb="FFFF0000"/>
      <name val="Calibri"/>
      <family val="2"/>
      <scheme val="minor"/>
    </font>
    <font>
      <i/>
      <sz val="10"/>
      <color theme="1"/>
      <name val="Calibri"/>
      <family val="2"/>
      <scheme val="minor"/>
    </font>
    <font>
      <b/>
      <i/>
      <sz val="11"/>
      <color rgb="FF7AC142"/>
      <name val="Calibri"/>
      <family val="2"/>
      <scheme val="minor"/>
    </font>
    <font>
      <b/>
      <i/>
      <sz val="8"/>
      <color rgb="FFFF0000"/>
      <name val="Calibri"/>
      <family val="2"/>
      <scheme val="minor"/>
    </font>
    <font>
      <b/>
      <u/>
      <sz val="11"/>
      <name val="Calibri"/>
      <family val="2"/>
      <scheme val="minor"/>
    </font>
    <font>
      <i/>
      <sz val="10"/>
      <name val="Calibri"/>
      <family val="2"/>
      <scheme val="minor"/>
    </font>
    <font>
      <b/>
      <i/>
      <sz val="10"/>
      <color rgb="FFFF0000"/>
      <name val="Calibri"/>
      <family val="2"/>
      <scheme val="minor"/>
    </font>
    <font>
      <sz val="9"/>
      <color rgb="FF0000FF"/>
      <name val="Calibri"/>
      <family val="2"/>
      <scheme val="minor"/>
    </font>
    <font>
      <sz val="11"/>
      <color rgb="FF0000FF"/>
      <name val="Calibri"/>
      <family val="2"/>
      <scheme val="minor"/>
    </font>
    <font>
      <sz val="11"/>
      <color rgb="FFFF0000"/>
      <name val="Calibri"/>
      <family val="2"/>
      <scheme val="minor"/>
    </font>
    <font>
      <sz val="9"/>
      <color rgb="FFFF0000"/>
      <name val="Calibri"/>
      <family val="2"/>
      <scheme val="minor"/>
    </font>
    <font>
      <sz val="9"/>
      <color rgb="FFC00000"/>
      <name val="Calibri"/>
      <family val="2"/>
      <scheme val="minor"/>
    </font>
    <font>
      <b/>
      <u/>
      <sz val="11"/>
      <color rgb="FFC00000"/>
      <name val="Calibri"/>
      <family val="2"/>
      <scheme val="minor"/>
    </font>
    <font>
      <sz val="10"/>
      <color rgb="FFC00000"/>
      <name val="Calibri"/>
      <family val="2"/>
      <scheme val="minor"/>
    </font>
    <font>
      <b/>
      <sz val="11"/>
      <color rgb="FFC00000"/>
      <name val="Calibri"/>
      <family val="2"/>
      <scheme val="minor"/>
    </font>
    <font>
      <u/>
      <sz val="9"/>
      <color rgb="FFC00000"/>
      <name val="Calibri"/>
      <family val="2"/>
      <scheme val="minor"/>
    </font>
    <font>
      <sz val="10"/>
      <name val="Calibri"/>
      <family val="2"/>
      <scheme val="minor"/>
    </font>
    <font>
      <sz val="9"/>
      <color rgb="FF7030A0"/>
      <name val="Calibri"/>
      <family val="2"/>
      <scheme val="minor"/>
    </font>
    <font>
      <b/>
      <sz val="10"/>
      <color rgb="FFFF0000"/>
      <name val="Calibri"/>
      <family val="2"/>
      <scheme val="minor"/>
    </font>
    <font>
      <b/>
      <u/>
      <sz val="9"/>
      <color rgb="FFFF0000"/>
      <name val="Calibri"/>
      <family val="2"/>
      <scheme val="minor"/>
    </font>
    <font>
      <i/>
      <sz val="9"/>
      <color rgb="FF808080"/>
      <name val="Calibri"/>
      <family val="2"/>
      <scheme val="minor"/>
    </font>
    <font>
      <u/>
      <sz val="11"/>
      <color theme="10"/>
      <name val="Calibri"/>
      <family val="2"/>
      <scheme val="minor"/>
    </font>
    <font>
      <i/>
      <sz val="9"/>
      <color theme="0" tint="-0.34998626667073579"/>
      <name val="Calibri"/>
      <family val="2"/>
      <scheme val="minor"/>
    </font>
    <font>
      <u/>
      <sz val="11"/>
      <name val="Calibri"/>
      <family val="2"/>
      <scheme val="minor"/>
    </font>
    <font>
      <b/>
      <sz val="11"/>
      <color rgb="FF0070C0"/>
      <name val="Calibri"/>
      <family val="2"/>
      <scheme val="minor"/>
    </font>
    <font>
      <b/>
      <sz val="11"/>
      <color theme="1" tint="0.499984740745262"/>
      <name val="Calibri"/>
      <family val="2"/>
      <scheme val="minor"/>
    </font>
    <font>
      <b/>
      <i/>
      <sz val="10"/>
      <color theme="1"/>
      <name val="Calibri"/>
      <family val="2"/>
    </font>
    <font>
      <sz val="11"/>
      <color rgb="FF0070C0"/>
      <name val="Calibri"/>
      <family val="2"/>
      <scheme val="minor"/>
    </font>
    <font>
      <b/>
      <sz val="11"/>
      <color rgb="FF000000"/>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rgb="FF9CC5CA"/>
        <bgColor indexed="64"/>
      </patternFill>
    </fill>
    <fill>
      <patternFill patternType="solid">
        <fgColor rgb="FFF8971D"/>
        <bgColor indexed="64"/>
      </patternFill>
    </fill>
    <fill>
      <patternFill patternType="solid">
        <fgColor rgb="FF7AC142"/>
        <bgColor indexed="64"/>
      </patternFill>
    </fill>
    <fill>
      <patternFill patternType="solid">
        <fgColor rgb="FFE2E2E2"/>
        <bgColor indexed="64"/>
      </patternFill>
    </fill>
    <fill>
      <patternFill patternType="solid">
        <fgColor rgb="FF38939B"/>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FCE4D6"/>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ashed">
        <color indexed="64"/>
      </left>
      <right style="medium">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diagonal/>
    </border>
    <border>
      <left/>
      <right style="medium">
        <color indexed="64"/>
      </right>
      <top style="thin">
        <color indexed="64"/>
      </top>
      <bottom style="thin">
        <color indexed="64"/>
      </bottom>
      <diagonal/>
    </border>
    <border>
      <left style="dashed">
        <color auto="1"/>
      </left>
      <right style="dashed">
        <color auto="1"/>
      </right>
      <top style="dashed">
        <color auto="1"/>
      </top>
      <bottom/>
      <diagonal/>
    </border>
    <border>
      <left style="dashed">
        <color auto="1"/>
      </left>
      <right style="dashed">
        <color auto="1"/>
      </right>
      <top style="dashed">
        <color auto="1"/>
      </top>
      <bottom style="thin">
        <color indexed="64"/>
      </bottom>
      <diagonal/>
    </border>
    <border>
      <left style="dashed">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top style="dashed">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dashed">
        <color auto="1"/>
      </left>
      <right style="dashed">
        <color auto="1"/>
      </right>
      <top/>
      <bottom style="thin">
        <color indexed="64"/>
      </bottom>
      <diagonal/>
    </border>
    <border>
      <left style="medium">
        <color indexed="64"/>
      </left>
      <right/>
      <top/>
      <bottom style="thick">
        <color indexed="64"/>
      </bottom>
      <diagonal/>
    </border>
    <border>
      <left/>
      <right style="thin">
        <color indexed="64"/>
      </right>
      <top/>
      <bottom style="thick">
        <color indexed="64"/>
      </bottom>
      <diagonal/>
    </border>
    <border>
      <left style="thin">
        <color indexed="64"/>
      </left>
      <right style="medium">
        <color indexed="64"/>
      </right>
      <top/>
      <bottom style="thick">
        <color indexed="64"/>
      </bottom>
      <diagonal/>
    </border>
    <border>
      <left style="medium">
        <color indexed="64"/>
      </left>
      <right style="medium">
        <color indexed="64"/>
      </right>
      <top/>
      <bottom style="thick">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4">
    <xf numFmtId="0" fontId="0" fillId="0" borderId="0"/>
    <xf numFmtId="9" fontId="23" fillId="0" borderId="0" applyFont="0" applyFill="0" applyBorder="0" applyAlignment="0" applyProtection="0"/>
    <xf numFmtId="44" fontId="23" fillId="0" borderId="0" applyFont="0" applyFill="0" applyBorder="0" applyAlignment="0" applyProtection="0"/>
    <xf numFmtId="0" fontId="57" fillId="0" borderId="0" applyNumberFormat="0" applyFill="0" applyBorder="0" applyAlignment="0" applyProtection="0"/>
  </cellStyleXfs>
  <cellXfs count="518">
    <xf numFmtId="0" fontId="0" fillId="0" borderId="0" xfId="0"/>
    <xf numFmtId="0" fontId="1" fillId="0" borderId="0" xfId="0" applyFont="1"/>
    <xf numFmtId="0" fontId="2" fillId="0" borderId="0" xfId="0" applyFont="1"/>
    <xf numFmtId="0" fontId="4" fillId="0" borderId="0" xfId="0" applyFont="1"/>
    <xf numFmtId="0" fontId="3" fillId="0" borderId="0" xfId="0" applyFont="1"/>
    <xf numFmtId="0" fontId="1" fillId="0" borderId="0" xfId="0" quotePrefix="1" applyFont="1" applyAlignment="1">
      <alignment horizontal="center"/>
    </xf>
    <xf numFmtId="0" fontId="0" fillId="0" borderId="0" xfId="0" applyAlignment="1">
      <alignment horizontal="left" vertical="top" wrapText="1"/>
    </xf>
    <xf numFmtId="0" fontId="8" fillId="0" borderId="0" xfId="0" applyFont="1"/>
    <xf numFmtId="0" fontId="10" fillId="0" borderId="0" xfId="0" applyFont="1"/>
    <xf numFmtId="0" fontId="6" fillId="0" borderId="0" xfId="0" applyFont="1"/>
    <xf numFmtId="0" fontId="12" fillId="0" borderId="0" xfId="0" applyFont="1"/>
    <xf numFmtId="0" fontId="0" fillId="0" borderId="0" xfId="0" applyAlignment="1">
      <alignment vertical="top" wrapText="1"/>
    </xf>
    <xf numFmtId="0" fontId="13" fillId="0" borderId="0" xfId="0" applyFont="1"/>
    <xf numFmtId="0" fontId="1" fillId="0" borderId="0" xfId="0" applyFont="1" applyAlignment="1">
      <alignment horizontal="center"/>
    </xf>
    <xf numFmtId="0" fontId="14" fillId="0" borderId="6" xfId="0" applyFont="1" applyBorder="1"/>
    <xf numFmtId="0" fontId="14" fillId="0" borderId="7" xfId="0" applyFont="1" applyBorder="1"/>
    <xf numFmtId="0" fontId="14" fillId="0" borderId="8" xfId="0" applyFont="1" applyBorder="1"/>
    <xf numFmtId="0" fontId="14" fillId="3" borderId="6" xfId="0" applyFont="1" applyFill="1" applyBorder="1"/>
    <xf numFmtId="0" fontId="14" fillId="3" borderId="7" xfId="0" applyFont="1" applyFill="1" applyBorder="1"/>
    <xf numFmtId="0" fontId="14" fillId="5" borderId="6" xfId="0" applyFont="1" applyFill="1" applyBorder="1"/>
    <xf numFmtId="0" fontId="14" fillId="5" borderId="7" xfId="0" applyFont="1" applyFill="1" applyBorder="1"/>
    <xf numFmtId="0" fontId="14" fillId="4" borderId="9" xfId="0" applyFont="1" applyFill="1" applyBorder="1"/>
    <xf numFmtId="0" fontId="0" fillId="0" borderId="1" xfId="0" applyBorder="1" applyAlignment="1">
      <alignment horizontal="center"/>
    </xf>
    <xf numFmtId="0" fontId="16" fillId="0" borderId="0" xfId="0" applyFont="1"/>
    <xf numFmtId="0" fontId="16" fillId="0" borderId="0" xfId="0" quotePrefix="1" applyFont="1"/>
    <xf numFmtId="0" fontId="32" fillId="0" borderId="0" xfId="0" applyFont="1"/>
    <xf numFmtId="0" fontId="0" fillId="0" borderId="0" xfId="0" applyAlignment="1">
      <alignment wrapText="1"/>
    </xf>
    <xf numFmtId="0" fontId="9" fillId="0" borderId="0" xfId="0" applyFont="1"/>
    <xf numFmtId="0" fontId="1" fillId="0" borderId="2" xfId="0" applyFont="1" applyBorder="1"/>
    <xf numFmtId="0" fontId="5" fillId="0" borderId="2" xfId="0" applyFont="1" applyBorder="1"/>
    <xf numFmtId="0" fontId="33" fillId="0" borderId="0" xfId="0" applyFont="1"/>
    <xf numFmtId="0" fontId="38" fillId="0" borderId="0" xfId="0" applyFont="1" applyAlignment="1">
      <alignment horizontal="left"/>
    </xf>
    <xf numFmtId="0" fontId="14" fillId="5" borderId="7" xfId="0" applyFont="1" applyFill="1" applyBorder="1" applyAlignment="1">
      <alignment vertical="top"/>
    </xf>
    <xf numFmtId="0" fontId="0" fillId="0" borderId="0" xfId="0" applyAlignment="1">
      <alignment horizontal="center" vertical="top" wrapText="1"/>
    </xf>
    <xf numFmtId="0" fontId="3" fillId="0" borderId="0" xfId="0" applyFont="1" applyAlignment="1">
      <alignment horizontal="center" vertical="top"/>
    </xf>
    <xf numFmtId="0" fontId="0" fillId="0" borderId="0" xfId="0" applyAlignment="1">
      <alignment horizontal="left" vertical="top"/>
    </xf>
    <xf numFmtId="0" fontId="20" fillId="0" borderId="0" xfId="0" applyFont="1"/>
    <xf numFmtId="0" fontId="33" fillId="0" borderId="0" xfId="0" applyFont="1" applyAlignment="1">
      <alignment wrapText="1"/>
    </xf>
    <xf numFmtId="0" fontId="45" fillId="0" borderId="2" xfId="0" applyFont="1" applyBorder="1" applyAlignment="1">
      <alignment horizontal="center"/>
    </xf>
    <xf numFmtId="0" fontId="16" fillId="0" borderId="0" xfId="0" applyFont="1" applyAlignment="1">
      <alignment wrapText="1"/>
    </xf>
    <xf numFmtId="0" fontId="1" fillId="2" borderId="0" xfId="0" applyFont="1" applyFill="1" applyAlignment="1" applyProtection="1">
      <alignment horizontal="left" vertical="top" wrapText="1"/>
      <protection locked="0"/>
    </xf>
    <xf numFmtId="0" fontId="58" fillId="0" borderId="0" xfId="0" applyFont="1" applyAlignment="1">
      <alignment horizontal="right"/>
    </xf>
    <xf numFmtId="0" fontId="2" fillId="0" borderId="0" xfId="0" applyFont="1" applyProtection="1">
      <protection hidden="1"/>
    </xf>
    <xf numFmtId="0" fontId="0" fillId="0" borderId="0" xfId="0" applyProtection="1">
      <protection hidden="1"/>
    </xf>
    <xf numFmtId="0" fontId="58" fillId="0" borderId="0" xfId="0" applyFont="1" applyAlignment="1" applyProtection="1">
      <alignment horizontal="right"/>
      <protection hidden="1"/>
    </xf>
    <xf numFmtId="0" fontId="4" fillId="0" borderId="0" xfId="0" applyFont="1" applyProtection="1">
      <protection hidden="1"/>
    </xf>
    <xf numFmtId="0" fontId="28" fillId="0" borderId="0" xfId="0" applyFont="1" applyAlignment="1" applyProtection="1">
      <alignment horizontal="left" vertical="top"/>
      <protection hidden="1"/>
    </xf>
    <xf numFmtId="0" fontId="8" fillId="0" borderId="0" xfId="0" applyFont="1" applyProtection="1">
      <protection hidden="1"/>
    </xf>
    <xf numFmtId="0" fontId="0" fillId="0" borderId="0" xfId="0" applyAlignment="1" applyProtection="1">
      <alignment wrapText="1"/>
      <protection hidden="1"/>
    </xf>
    <xf numFmtId="0" fontId="1" fillId="0" borderId="0" xfId="0" applyFont="1" applyProtection="1">
      <protection hidden="1"/>
    </xf>
    <xf numFmtId="0" fontId="1" fillId="0" borderId="0" xfId="0" applyFont="1" applyAlignment="1" applyProtection="1">
      <alignment horizontal="left"/>
      <protection hidden="1"/>
    </xf>
    <xf numFmtId="0" fontId="20" fillId="0" borderId="0" xfId="0" applyFont="1" applyAlignment="1" applyProtection="1">
      <alignment horizontal="left" vertical="top"/>
      <protection hidden="1"/>
    </xf>
    <xf numFmtId="0" fontId="3" fillId="8" borderId="33" xfId="0" applyFont="1" applyFill="1" applyBorder="1" applyProtection="1">
      <protection hidden="1"/>
    </xf>
    <xf numFmtId="0" fontId="0" fillId="8" borderId="39" xfId="0" applyFill="1" applyBorder="1" applyProtection="1">
      <protection hidden="1"/>
    </xf>
    <xf numFmtId="0" fontId="0" fillId="8" borderId="40" xfId="0" applyFill="1" applyBorder="1" applyProtection="1">
      <protection hidden="1"/>
    </xf>
    <xf numFmtId="0" fontId="37" fillId="8" borderId="11" xfId="0" applyFont="1" applyFill="1" applyBorder="1" applyAlignment="1" applyProtection="1">
      <alignment vertical="top"/>
      <protection hidden="1"/>
    </xf>
    <xf numFmtId="0" fontId="37" fillId="8" borderId="0" xfId="0" applyFont="1" applyFill="1" applyAlignment="1" applyProtection="1">
      <alignment vertical="top"/>
      <protection hidden="1"/>
    </xf>
    <xf numFmtId="0" fontId="37" fillId="8" borderId="13" xfId="0" applyFont="1" applyFill="1" applyBorder="1" applyAlignment="1" applyProtection="1">
      <alignment vertical="top"/>
      <protection hidden="1"/>
    </xf>
    <xf numFmtId="0" fontId="0" fillId="8" borderId="11" xfId="0" applyFill="1" applyBorder="1" applyProtection="1">
      <protection hidden="1"/>
    </xf>
    <xf numFmtId="0" fontId="0" fillId="8" borderId="0" xfId="0" applyFill="1" applyProtection="1">
      <protection hidden="1"/>
    </xf>
    <xf numFmtId="0" fontId="0" fillId="8" borderId="13" xfId="0" applyFill="1" applyBorder="1" applyProtection="1">
      <protection hidden="1"/>
    </xf>
    <xf numFmtId="0" fontId="1" fillId="8" borderId="11" xfId="0" applyFont="1" applyFill="1" applyBorder="1" applyProtection="1">
      <protection hidden="1"/>
    </xf>
    <xf numFmtId="0" fontId="1" fillId="8" borderId="0" xfId="0" applyFont="1" applyFill="1" applyProtection="1">
      <protection hidden="1"/>
    </xf>
    <xf numFmtId="0" fontId="1" fillId="11" borderId="1" xfId="0" applyFont="1" applyFill="1" applyBorder="1" applyAlignment="1" applyProtection="1">
      <alignment horizontal="center"/>
      <protection locked="0" hidden="1"/>
    </xf>
    <xf numFmtId="0" fontId="36" fillId="8" borderId="0" xfId="0" applyFont="1" applyFill="1" applyProtection="1">
      <protection hidden="1"/>
    </xf>
    <xf numFmtId="0" fontId="38" fillId="0" borderId="0" xfId="0" applyFont="1" applyProtection="1">
      <protection hidden="1"/>
    </xf>
    <xf numFmtId="0" fontId="1" fillId="8" borderId="0" xfId="0" applyFont="1" applyFill="1" applyAlignment="1" applyProtection="1">
      <alignment horizontal="center"/>
      <protection hidden="1"/>
    </xf>
    <xf numFmtId="0" fontId="1" fillId="8" borderId="14" xfId="0" applyFont="1" applyFill="1" applyBorder="1" applyProtection="1">
      <protection hidden="1"/>
    </xf>
    <xf numFmtId="0" fontId="1" fillId="8" borderId="10" xfId="0" applyFont="1" applyFill="1" applyBorder="1" applyProtection="1">
      <protection hidden="1"/>
    </xf>
    <xf numFmtId="0" fontId="0" fillId="8" borderId="10" xfId="0" applyFill="1" applyBorder="1" applyProtection="1">
      <protection hidden="1"/>
    </xf>
    <xf numFmtId="0" fontId="1" fillId="8" borderId="10" xfId="0" applyFont="1" applyFill="1" applyBorder="1" applyAlignment="1" applyProtection="1">
      <alignment horizontal="center"/>
      <protection hidden="1"/>
    </xf>
    <xf numFmtId="0" fontId="36" fillId="8" borderId="10" xfId="0" applyFont="1" applyFill="1" applyBorder="1" applyProtection="1">
      <protection hidden="1"/>
    </xf>
    <xf numFmtId="0" fontId="0" fillId="8" borderId="15" xfId="0" applyFill="1" applyBorder="1" applyProtection="1">
      <protection hidden="1"/>
    </xf>
    <xf numFmtId="0" fontId="1" fillId="0" borderId="11" xfId="0" applyFont="1" applyBorder="1" applyProtection="1">
      <protection hidden="1"/>
    </xf>
    <xf numFmtId="0" fontId="0" fillId="0" borderId="39" xfId="0" applyBorder="1" applyProtection="1">
      <protection hidden="1"/>
    </xf>
    <xf numFmtId="0" fontId="0" fillId="0" borderId="13" xfId="0" applyBorder="1" applyProtection="1">
      <protection hidden="1"/>
    </xf>
    <xf numFmtId="0" fontId="25" fillId="0" borderId="0" xfId="0" applyFont="1" applyProtection="1">
      <protection hidden="1"/>
    </xf>
    <xf numFmtId="0" fontId="1" fillId="0" borderId="0" xfId="0" applyFont="1" applyAlignment="1" applyProtection="1">
      <alignment horizontal="center"/>
      <protection hidden="1"/>
    </xf>
    <xf numFmtId="0" fontId="1" fillId="0" borderId="13" xfId="0" applyFont="1" applyBorder="1" applyAlignment="1" applyProtection="1">
      <alignment horizontal="center"/>
      <protection hidden="1"/>
    </xf>
    <xf numFmtId="0" fontId="1" fillId="0" borderId="0" xfId="0" applyFont="1" applyAlignment="1" applyProtection="1">
      <alignment horizontal="center" wrapText="1"/>
      <protection hidden="1"/>
    </xf>
    <xf numFmtId="0" fontId="1" fillId="0" borderId="13" xfId="0" applyFont="1" applyBorder="1" applyAlignment="1" applyProtection="1">
      <alignment horizontal="center" wrapText="1"/>
      <protection hidden="1"/>
    </xf>
    <xf numFmtId="0" fontId="1" fillId="0" borderId="2" xfId="0" applyFont="1" applyBorder="1" applyAlignment="1" applyProtection="1">
      <alignment horizontal="left" vertical="top"/>
      <protection hidden="1"/>
    </xf>
    <xf numFmtId="0" fontId="1" fillId="0" borderId="2" xfId="0" applyFont="1" applyBorder="1" applyAlignment="1" applyProtection="1">
      <alignment horizontal="center" wrapText="1"/>
      <protection hidden="1"/>
    </xf>
    <xf numFmtId="0" fontId="0" fillId="0" borderId="2" xfId="0" applyBorder="1" applyProtection="1">
      <protection hidden="1"/>
    </xf>
    <xf numFmtId="0" fontId="1" fillId="0" borderId="2" xfId="0" applyFont="1" applyBorder="1" applyAlignment="1" applyProtection="1">
      <alignment horizontal="center"/>
      <protection hidden="1"/>
    </xf>
    <xf numFmtId="0" fontId="24" fillId="0" borderId="2" xfId="0" applyFont="1" applyBorder="1" applyAlignment="1" applyProtection="1">
      <alignment horizontal="center" wrapText="1"/>
      <protection hidden="1"/>
    </xf>
    <xf numFmtId="0" fontId="57" fillId="0" borderId="12" xfId="3" applyBorder="1" applyAlignment="1" applyProtection="1">
      <alignment horizontal="center" wrapText="1"/>
      <protection hidden="1"/>
    </xf>
    <xf numFmtId="0" fontId="6" fillId="0" borderId="0" xfId="0" applyFont="1" applyAlignment="1" applyProtection="1">
      <alignment horizontal="left"/>
      <protection hidden="1"/>
    </xf>
    <xf numFmtId="0" fontId="24" fillId="0" borderId="0" xfId="0" applyFont="1" applyAlignment="1" applyProtection="1">
      <alignment horizontal="center" wrapText="1"/>
      <protection hidden="1"/>
    </xf>
    <xf numFmtId="0" fontId="24" fillId="0" borderId="13" xfId="0" applyFont="1" applyBorder="1" applyAlignment="1" applyProtection="1">
      <alignment horizontal="center" wrapText="1"/>
      <protection hidden="1"/>
    </xf>
    <xf numFmtId="9" fontId="0" fillId="0" borderId="0" xfId="1" applyFont="1" applyBorder="1" applyProtection="1">
      <protection hidden="1"/>
    </xf>
    <xf numFmtId="9" fontId="0" fillId="0" borderId="0" xfId="1" applyFont="1" applyBorder="1" applyAlignment="1" applyProtection="1">
      <alignment horizontal="center"/>
      <protection hidden="1"/>
    </xf>
    <xf numFmtId="0" fontId="3" fillId="0" borderId="11" xfId="0" applyFont="1" applyBorder="1" applyProtection="1">
      <protection hidden="1"/>
    </xf>
    <xf numFmtId="0" fontId="1" fillId="0" borderId="11" xfId="0" applyFont="1" applyBorder="1" applyAlignment="1" applyProtection="1">
      <alignment horizontal="center"/>
      <protection hidden="1"/>
    </xf>
    <xf numFmtId="0" fontId="21" fillId="0" borderId="14" xfId="0" applyFont="1" applyBorder="1" applyProtection="1">
      <protection hidden="1"/>
    </xf>
    <xf numFmtId="0" fontId="0" fillId="0" borderId="10" xfId="0" applyBorder="1" applyProtection="1">
      <protection hidden="1"/>
    </xf>
    <xf numFmtId="9" fontId="0" fillId="0" borderId="10" xfId="1" applyFont="1" applyBorder="1" applyAlignment="1" applyProtection="1">
      <alignment horizontal="center"/>
      <protection hidden="1"/>
    </xf>
    <xf numFmtId="0" fontId="0" fillId="0" borderId="15" xfId="0" applyBorder="1" applyProtection="1">
      <protection hidden="1"/>
    </xf>
    <xf numFmtId="0" fontId="21" fillId="0" borderId="0" xfId="0" applyFont="1" applyProtection="1">
      <protection hidden="1"/>
    </xf>
    <xf numFmtId="9" fontId="0" fillId="0" borderId="0" xfId="1" applyFont="1" applyAlignment="1" applyProtection="1">
      <alignment horizontal="center"/>
      <protection hidden="1"/>
    </xf>
    <xf numFmtId="9" fontId="0" fillId="0" borderId="12" xfId="0" applyNumberFormat="1" applyBorder="1" applyProtection="1">
      <protection hidden="1"/>
    </xf>
    <xf numFmtId="9" fontId="0" fillId="0" borderId="13" xfId="0" applyNumberFormat="1" applyBorder="1" applyProtection="1">
      <protection hidden="1"/>
    </xf>
    <xf numFmtId="0" fontId="25" fillId="0" borderId="0" xfId="0" applyFont="1" applyAlignment="1" applyProtection="1">
      <alignment horizontal="right"/>
      <protection hidden="1"/>
    </xf>
    <xf numFmtId="0" fontId="0" fillId="0" borderId="0" xfId="0" applyAlignment="1" applyProtection="1">
      <alignment horizontal="left"/>
      <protection hidden="1"/>
    </xf>
    <xf numFmtId="0" fontId="0" fillId="0" borderId="13" xfId="0" applyBorder="1" applyAlignment="1" applyProtection="1">
      <alignment horizontal="left"/>
      <protection hidden="1"/>
    </xf>
    <xf numFmtId="0" fontId="0" fillId="0" borderId="11" xfId="0" applyBorder="1" applyProtection="1">
      <protection hidden="1"/>
    </xf>
    <xf numFmtId="0" fontId="12" fillId="0" borderId="0" xfId="0" applyFont="1" applyAlignment="1" applyProtection="1">
      <alignment horizontal="center" wrapText="1"/>
      <protection hidden="1"/>
    </xf>
    <xf numFmtId="0" fontId="31" fillId="0" borderId="0" xfId="0" applyFont="1" applyAlignment="1" applyProtection="1">
      <alignment horizontal="center" wrapText="1"/>
      <protection hidden="1"/>
    </xf>
    <xf numFmtId="0" fontId="1" fillId="0" borderId="2" xfId="0" applyFont="1" applyBorder="1" applyAlignment="1" applyProtection="1">
      <alignment horizontal="left"/>
      <protection hidden="1"/>
    </xf>
    <xf numFmtId="0" fontId="24" fillId="0" borderId="12" xfId="0" applyFont="1" applyBorder="1" applyAlignment="1" applyProtection="1">
      <alignment horizontal="center" wrapText="1"/>
      <protection hidden="1"/>
    </xf>
    <xf numFmtId="0" fontId="5" fillId="0" borderId="11" xfId="0" applyFont="1" applyBorder="1" applyAlignment="1" applyProtection="1">
      <alignment horizontal="center" vertical="top"/>
      <protection hidden="1"/>
    </xf>
    <xf numFmtId="0" fontId="0" fillId="0" borderId="0" xfId="0" applyAlignment="1" applyProtection="1">
      <alignment horizontal="left" vertical="top" wrapText="1"/>
      <protection hidden="1"/>
    </xf>
    <xf numFmtId="0" fontId="16" fillId="0" borderId="0" xfId="0" applyFont="1" applyAlignment="1" applyProtection="1">
      <alignment horizontal="left" vertical="top"/>
      <protection hidden="1"/>
    </xf>
    <xf numFmtId="0" fontId="0" fillId="0" borderId="0" xfId="0" applyAlignment="1" applyProtection="1">
      <alignment horizontal="left" vertical="top"/>
      <protection hidden="1"/>
    </xf>
    <xf numFmtId="44" fontId="0" fillId="0" borderId="0" xfId="0" applyNumberFormat="1" applyAlignment="1" applyProtection="1">
      <alignment horizontal="left" vertical="top"/>
      <protection hidden="1"/>
    </xf>
    <xf numFmtId="44" fontId="15" fillId="0" borderId="0" xfId="0" applyNumberFormat="1" applyFont="1" applyAlignment="1" applyProtection="1">
      <alignment horizontal="left" vertical="top" wrapText="1"/>
      <protection hidden="1"/>
    </xf>
    <xf numFmtId="44" fontId="15" fillId="0" borderId="13" xfId="0" applyNumberFormat="1" applyFont="1" applyBorder="1" applyAlignment="1" applyProtection="1">
      <alignment horizontal="left" vertical="top" wrapText="1"/>
      <protection hidden="1"/>
    </xf>
    <xf numFmtId="0" fontId="0" fillId="0" borderId="0" xfId="0" applyAlignment="1" applyProtection="1">
      <alignment horizontal="left" vertical="center"/>
      <protection hidden="1"/>
    </xf>
    <xf numFmtId="0" fontId="24" fillId="0" borderId="0" xfId="0" applyFont="1" applyAlignment="1" applyProtection="1">
      <alignment horizontal="left" vertical="center"/>
      <protection hidden="1"/>
    </xf>
    <xf numFmtId="0" fontId="22" fillId="0" borderId="0" xfId="0" applyFont="1" applyAlignment="1" applyProtection="1">
      <alignment horizontal="left" vertical="top"/>
      <protection hidden="1"/>
    </xf>
    <xf numFmtId="0" fontId="0" fillId="0" borderId="14" xfId="0" applyBorder="1" applyProtection="1">
      <protection hidden="1"/>
    </xf>
    <xf numFmtId="0" fontId="48" fillId="0" borderId="0" xfId="0" applyFont="1" applyProtection="1">
      <protection hidden="1"/>
    </xf>
    <xf numFmtId="0" fontId="33" fillId="0" borderId="0" xfId="0" applyFont="1" applyProtection="1">
      <protection hidden="1"/>
    </xf>
    <xf numFmtId="0" fontId="49" fillId="0" borderId="0" xfId="0" applyFont="1" applyProtection="1">
      <protection hidden="1"/>
    </xf>
    <xf numFmtId="0" fontId="50" fillId="0" borderId="0" xfId="0" applyFont="1" applyAlignment="1" applyProtection="1">
      <alignment horizontal="left"/>
      <protection hidden="1"/>
    </xf>
    <xf numFmtId="0" fontId="49" fillId="0" borderId="0" xfId="0" applyFont="1" applyAlignment="1" applyProtection="1">
      <alignment horizontal="left"/>
      <protection hidden="1"/>
    </xf>
    <xf numFmtId="0" fontId="37" fillId="8" borderId="0" xfId="0" applyFont="1" applyFill="1" applyAlignment="1" applyProtection="1">
      <alignment vertical="top" wrapText="1"/>
      <protection hidden="1"/>
    </xf>
    <xf numFmtId="0" fontId="37" fillId="8" borderId="13" xfId="0" applyFont="1" applyFill="1" applyBorder="1" applyAlignment="1" applyProtection="1">
      <alignment vertical="top" wrapText="1"/>
      <protection hidden="1"/>
    </xf>
    <xf numFmtId="0" fontId="27" fillId="11" borderId="1" xfId="0" applyFont="1" applyFill="1" applyBorder="1" applyAlignment="1" applyProtection="1">
      <alignment horizontal="center"/>
      <protection locked="0" hidden="1"/>
    </xf>
    <xf numFmtId="0" fontId="16" fillId="8" borderId="13" xfId="0" applyFont="1" applyFill="1" applyBorder="1" applyProtection="1">
      <protection hidden="1"/>
    </xf>
    <xf numFmtId="0" fontId="27" fillId="8" borderId="0" xfId="0" applyFont="1" applyFill="1" applyAlignment="1" applyProtection="1">
      <alignment horizontal="center"/>
      <protection hidden="1"/>
    </xf>
    <xf numFmtId="0" fontId="20" fillId="0" borderId="0" xfId="0" applyFont="1" applyProtection="1">
      <protection hidden="1"/>
    </xf>
    <xf numFmtId="0" fontId="53" fillId="0" borderId="0" xfId="0" applyFont="1" applyProtection="1">
      <protection hidden="1"/>
    </xf>
    <xf numFmtId="0" fontId="36" fillId="8" borderId="15" xfId="0" applyFont="1" applyFill="1" applyBorder="1" applyProtection="1">
      <protection hidden="1"/>
    </xf>
    <xf numFmtId="0" fontId="1" fillId="0" borderId="12" xfId="0" applyFont="1" applyBorder="1" applyAlignment="1" applyProtection="1">
      <alignment horizontal="center" wrapText="1"/>
      <protection hidden="1"/>
    </xf>
    <xf numFmtId="0" fontId="51" fillId="0" borderId="0" xfId="0" applyFont="1" applyProtection="1">
      <protection hidden="1"/>
    </xf>
    <xf numFmtId="0" fontId="27" fillId="0" borderId="11" xfId="0" applyFont="1" applyBorder="1" applyProtection="1">
      <protection hidden="1"/>
    </xf>
    <xf numFmtId="0" fontId="1" fillId="0" borderId="0" xfId="0" applyFont="1" applyAlignment="1" applyProtection="1">
      <alignment horizontal="left" vertical="top"/>
      <protection hidden="1"/>
    </xf>
    <xf numFmtId="0" fontId="47" fillId="0" borderId="0" xfId="0" applyFont="1" applyProtection="1">
      <protection hidden="1"/>
    </xf>
    <xf numFmtId="3" fontId="16" fillId="0" borderId="0" xfId="0" applyNumberFormat="1" applyFont="1" applyAlignment="1" applyProtection="1">
      <alignment horizontal="right" vertical="top"/>
      <protection hidden="1"/>
    </xf>
    <xf numFmtId="3" fontId="0" fillId="0" borderId="0" xfId="0" applyNumberFormat="1" applyAlignment="1" applyProtection="1">
      <alignment horizontal="right" vertical="top"/>
      <protection hidden="1"/>
    </xf>
    <xf numFmtId="3" fontId="0" fillId="0" borderId="13" xfId="0" applyNumberFormat="1" applyBorder="1" applyAlignment="1" applyProtection="1">
      <alignment horizontal="right" vertical="top"/>
      <protection hidden="1"/>
    </xf>
    <xf numFmtId="0" fontId="24" fillId="0" borderId="0" xfId="0" applyFont="1" applyAlignment="1" applyProtection="1">
      <alignment vertical="center"/>
      <protection hidden="1"/>
    </xf>
    <xf numFmtId="44" fontId="0" fillId="0" borderId="0" xfId="2" applyFont="1" applyBorder="1" applyAlignment="1" applyProtection="1">
      <alignment horizontal="right"/>
      <protection hidden="1"/>
    </xf>
    <xf numFmtId="44" fontId="0" fillId="0" borderId="0" xfId="0" applyNumberFormat="1" applyAlignment="1" applyProtection="1">
      <alignment horizontal="right"/>
      <protection hidden="1"/>
    </xf>
    <xf numFmtId="44" fontId="0" fillId="0" borderId="53" xfId="2" applyFont="1" applyBorder="1" applyAlignment="1" applyProtection="1">
      <alignment horizontal="right"/>
      <protection hidden="1"/>
    </xf>
    <xf numFmtId="3" fontId="22" fillId="0" borderId="0" xfId="0" applyNumberFormat="1" applyFont="1" applyAlignment="1" applyProtection="1">
      <alignment horizontal="right" vertical="top"/>
      <protection hidden="1"/>
    </xf>
    <xf numFmtId="44" fontId="0" fillId="0" borderId="0" xfId="2" applyFont="1" applyFill="1" applyBorder="1" applyAlignment="1" applyProtection="1">
      <alignment horizontal="right" vertical="top"/>
      <protection hidden="1"/>
    </xf>
    <xf numFmtId="44" fontId="0" fillId="0" borderId="13" xfId="2" applyFont="1" applyFill="1" applyBorder="1" applyAlignment="1" applyProtection="1">
      <alignment horizontal="right" vertical="top"/>
      <protection hidden="1"/>
    </xf>
    <xf numFmtId="44" fontId="0" fillId="0" borderId="13" xfId="2" applyFont="1" applyBorder="1" applyAlignment="1" applyProtection="1">
      <alignment horizontal="right"/>
      <protection hidden="1"/>
    </xf>
    <xf numFmtId="9" fontId="0" fillId="0" borderId="13" xfId="1" applyFont="1" applyBorder="1" applyAlignment="1" applyProtection="1">
      <alignment horizontal="center"/>
      <protection hidden="1"/>
    </xf>
    <xf numFmtId="9" fontId="5" fillId="0" borderId="2" xfId="1" applyFont="1" applyBorder="1" applyAlignment="1" applyProtection="1">
      <alignment horizontal="center" vertical="center"/>
      <protection hidden="1"/>
    </xf>
    <xf numFmtId="9" fontId="5" fillId="0" borderId="12" xfId="1" applyFont="1" applyBorder="1" applyAlignment="1" applyProtection="1">
      <alignment horizontal="center" vertical="center"/>
      <protection hidden="1"/>
    </xf>
    <xf numFmtId="9" fontId="5" fillId="0" borderId="0" xfId="1" applyFont="1" applyBorder="1" applyAlignment="1" applyProtection="1">
      <alignment horizontal="center" vertical="center"/>
      <protection hidden="1"/>
    </xf>
    <xf numFmtId="0" fontId="5" fillId="0" borderId="0" xfId="0" applyFont="1" applyAlignment="1" applyProtection="1">
      <alignment horizontal="right"/>
      <protection hidden="1"/>
    </xf>
    <xf numFmtId="0" fontId="24" fillId="0" borderId="13" xfId="0" applyFont="1" applyBorder="1" applyAlignment="1" applyProtection="1">
      <alignment vertical="center"/>
      <protection hidden="1"/>
    </xf>
    <xf numFmtId="0" fontId="24" fillId="0" borderId="0" xfId="0" applyFont="1" applyProtection="1">
      <protection hidden="1"/>
    </xf>
    <xf numFmtId="9" fontId="1" fillId="0" borderId="0" xfId="1" applyFont="1" applyBorder="1" applyAlignment="1" applyProtection="1">
      <alignment horizontal="center"/>
      <protection hidden="1"/>
    </xf>
    <xf numFmtId="9" fontId="1" fillId="0" borderId="13" xfId="1" applyFont="1" applyBorder="1" applyAlignment="1" applyProtection="1">
      <alignment horizontal="center"/>
      <protection hidden="1"/>
    </xf>
    <xf numFmtId="0" fontId="1" fillId="0" borderId="2" xfId="0" applyFont="1" applyBorder="1" applyProtection="1">
      <protection hidden="1"/>
    </xf>
    <xf numFmtId="0" fontId="5" fillId="0" borderId="2" xfId="0" applyFont="1" applyBorder="1" applyAlignment="1" applyProtection="1">
      <alignment horizontal="center"/>
      <protection hidden="1"/>
    </xf>
    <xf numFmtId="9" fontId="1" fillId="0" borderId="2" xfId="1" applyFont="1" applyBorder="1" applyAlignment="1" applyProtection="1">
      <alignment horizontal="center"/>
      <protection hidden="1"/>
    </xf>
    <xf numFmtId="0" fontId="35" fillId="0" borderId="0" xfId="0" applyFont="1" applyProtection="1">
      <protection hidden="1"/>
    </xf>
    <xf numFmtId="0" fontId="0" fillId="0" borderId="0" xfId="0" applyAlignment="1" applyProtection="1">
      <alignment horizontal="right"/>
      <protection hidden="1"/>
    </xf>
    <xf numFmtId="44" fontId="16" fillId="0" borderId="1" xfId="0" applyNumberFormat="1" applyFont="1" applyBorder="1" applyAlignment="1" applyProtection="1">
      <alignment horizontal="right" vertical="top"/>
      <protection hidden="1"/>
    </xf>
    <xf numFmtId="9" fontId="0" fillId="0" borderId="0" xfId="1" applyFont="1" applyBorder="1" applyAlignment="1" applyProtection="1">
      <alignment horizontal="right"/>
      <protection hidden="1"/>
    </xf>
    <xf numFmtId="9" fontId="0" fillId="0" borderId="13" xfId="1" applyFont="1" applyFill="1" applyBorder="1" applyAlignment="1" applyProtection="1">
      <alignment horizontal="center"/>
      <protection hidden="1"/>
    </xf>
    <xf numFmtId="44" fontId="16" fillId="0" borderId="1" xfId="2" applyFont="1" applyFill="1" applyBorder="1" applyAlignment="1" applyProtection="1">
      <alignment horizontal="right" vertical="top"/>
      <protection hidden="1"/>
    </xf>
    <xf numFmtId="0" fontId="35" fillId="0" borderId="10" xfId="0" applyFont="1" applyBorder="1" applyProtection="1">
      <protection hidden="1"/>
    </xf>
    <xf numFmtId="3" fontId="16" fillId="0" borderId="10" xfId="0" applyNumberFormat="1" applyFont="1" applyBorder="1" applyAlignment="1" applyProtection="1">
      <alignment horizontal="right" vertical="top"/>
      <protection hidden="1"/>
    </xf>
    <xf numFmtId="9" fontId="0" fillId="0" borderId="10" xfId="1" applyFont="1" applyBorder="1" applyProtection="1">
      <protection hidden="1"/>
    </xf>
    <xf numFmtId="9" fontId="0" fillId="0" borderId="15" xfId="1" applyFont="1" applyBorder="1" applyAlignment="1" applyProtection="1">
      <alignment horizontal="center"/>
      <protection hidden="1"/>
    </xf>
    <xf numFmtId="0" fontId="22" fillId="0" borderId="13" xfId="0" applyFont="1" applyBorder="1" applyAlignment="1" applyProtection="1">
      <alignment horizontal="left" vertical="top"/>
      <protection hidden="1"/>
    </xf>
    <xf numFmtId="0" fontId="1" fillId="0" borderId="10" xfId="0" applyFont="1" applyBorder="1" applyAlignment="1" applyProtection="1">
      <alignment horizontal="left" vertical="top"/>
      <protection hidden="1"/>
    </xf>
    <xf numFmtId="0" fontId="22" fillId="0" borderId="10" xfId="0" applyFont="1" applyBorder="1" applyAlignment="1" applyProtection="1">
      <alignment horizontal="left" vertical="top"/>
      <protection hidden="1"/>
    </xf>
    <xf numFmtId="0" fontId="0" fillId="0" borderId="15" xfId="0" applyBorder="1" applyAlignment="1" applyProtection="1">
      <alignment horizontal="left" vertical="top"/>
      <protection hidden="1"/>
    </xf>
    <xf numFmtId="0" fontId="55" fillId="0" borderId="0" xfId="0" applyFont="1" applyProtection="1">
      <protection hidden="1"/>
    </xf>
    <xf numFmtId="0" fontId="20" fillId="0" borderId="0" xfId="0" quotePrefix="1" applyFont="1" applyProtection="1">
      <protection hidden="1"/>
    </xf>
    <xf numFmtId="0" fontId="46" fillId="0" borderId="0" xfId="0" applyFont="1" applyProtection="1">
      <protection hidden="1"/>
    </xf>
    <xf numFmtId="0" fontId="0" fillId="0" borderId="0" xfId="1" applyNumberFormat="1" applyFont="1" applyBorder="1" applyAlignment="1" applyProtection="1">
      <alignment horizontal="center"/>
      <protection hidden="1"/>
    </xf>
    <xf numFmtId="0" fontId="1" fillId="0" borderId="2" xfId="0" applyFont="1" applyBorder="1" applyAlignment="1" applyProtection="1">
      <alignment horizontal="left" wrapText="1"/>
      <protection hidden="1"/>
    </xf>
    <xf numFmtId="44" fontId="0" fillId="0" borderId="0" xfId="0" applyNumberFormat="1" applyProtection="1">
      <protection hidden="1"/>
    </xf>
    <xf numFmtId="0" fontId="36" fillId="0" borderId="10" xfId="0" applyFont="1" applyBorder="1" applyProtection="1">
      <protection hidden="1"/>
    </xf>
    <xf numFmtId="9" fontId="5" fillId="0" borderId="13" xfId="1" applyFont="1" applyBorder="1" applyAlignment="1" applyProtection="1">
      <alignment horizontal="center" vertical="center"/>
      <protection hidden="1"/>
    </xf>
    <xf numFmtId="0" fontId="47" fillId="0" borderId="0" xfId="0" applyFont="1" applyAlignment="1" applyProtection="1">
      <alignment horizontal="left"/>
      <protection hidden="1"/>
    </xf>
    <xf numFmtId="44" fontId="16" fillId="0" borderId="5" xfId="2" applyFont="1" applyFill="1" applyBorder="1" applyAlignment="1" applyProtection="1">
      <alignment horizontal="right" vertical="top"/>
      <protection hidden="1"/>
    </xf>
    <xf numFmtId="44" fontId="16" fillId="0" borderId="0" xfId="2" applyFont="1" applyFill="1" applyBorder="1" applyAlignment="1" applyProtection="1">
      <alignment horizontal="right" vertical="top"/>
      <protection hidden="1"/>
    </xf>
    <xf numFmtId="0" fontId="40" fillId="8" borderId="33" xfId="0" applyFont="1" applyFill="1" applyBorder="1" applyProtection="1">
      <protection hidden="1"/>
    </xf>
    <xf numFmtId="0" fontId="16" fillId="8" borderId="39" xfId="0" applyFont="1" applyFill="1" applyBorder="1" applyProtection="1">
      <protection hidden="1"/>
    </xf>
    <xf numFmtId="0" fontId="16" fillId="8" borderId="40" xfId="0" applyFont="1" applyFill="1" applyBorder="1" applyProtection="1">
      <protection hidden="1"/>
    </xf>
    <xf numFmtId="0" fontId="41" fillId="8" borderId="11" xfId="0" applyFont="1" applyFill="1" applyBorder="1" applyAlignment="1" applyProtection="1">
      <alignment vertical="top"/>
      <protection hidden="1"/>
    </xf>
    <xf numFmtId="0" fontId="41" fillId="8" borderId="0" xfId="0" applyFont="1" applyFill="1" applyAlignment="1" applyProtection="1">
      <alignment vertical="top" wrapText="1"/>
      <protection hidden="1"/>
    </xf>
    <xf numFmtId="0" fontId="41" fillId="8" borderId="13" xfId="0" applyFont="1" applyFill="1" applyBorder="1" applyAlignment="1" applyProtection="1">
      <alignment vertical="top" wrapText="1"/>
      <protection hidden="1"/>
    </xf>
    <xf numFmtId="0" fontId="16" fillId="8" borderId="11" xfId="0" applyFont="1" applyFill="1" applyBorder="1" applyProtection="1">
      <protection hidden="1"/>
    </xf>
    <xf numFmtId="0" fontId="16" fillId="8" borderId="0" xfId="0" applyFont="1" applyFill="1" applyProtection="1">
      <protection hidden="1"/>
    </xf>
    <xf numFmtId="0" fontId="27" fillId="8" borderId="11" xfId="0" applyFont="1" applyFill="1" applyBorder="1" applyProtection="1">
      <protection hidden="1"/>
    </xf>
    <xf numFmtId="0" fontId="27" fillId="8" borderId="0" xfId="0" applyFont="1" applyFill="1" applyProtection="1">
      <protection hidden="1"/>
    </xf>
    <xf numFmtId="0" fontId="16" fillId="0" borderId="0" xfId="0" applyFont="1" applyProtection="1">
      <protection hidden="1"/>
    </xf>
    <xf numFmtId="0" fontId="16" fillId="0" borderId="2" xfId="0" applyFont="1" applyBorder="1" applyProtection="1">
      <protection hidden="1"/>
    </xf>
    <xf numFmtId="9" fontId="16" fillId="0" borderId="0" xfId="1" applyFont="1" applyBorder="1" applyAlignment="1" applyProtection="1">
      <alignment horizontal="right"/>
      <protection hidden="1"/>
    </xf>
    <xf numFmtId="0" fontId="1" fillId="8" borderId="11" xfId="0" applyFont="1" applyFill="1" applyBorder="1" applyAlignment="1" applyProtection="1">
      <alignment horizontal="right"/>
      <protection hidden="1"/>
    </xf>
    <xf numFmtId="44" fontId="0" fillId="0" borderId="13" xfId="0" applyNumberFormat="1" applyBorder="1" applyAlignment="1" applyProtection="1">
      <alignment horizontal="right"/>
      <protection hidden="1"/>
    </xf>
    <xf numFmtId="9" fontId="1" fillId="0" borderId="2" xfId="1" applyFont="1" applyBorder="1" applyAlignment="1" applyProtection="1">
      <alignment horizontal="left"/>
      <protection hidden="1"/>
    </xf>
    <xf numFmtId="9" fontId="1" fillId="0" borderId="12" xfId="1" applyFont="1" applyBorder="1" applyAlignment="1" applyProtection="1">
      <alignment horizontal="left"/>
      <protection hidden="1"/>
    </xf>
    <xf numFmtId="44" fontId="16" fillId="0" borderId="0" xfId="0" applyNumberFormat="1" applyFont="1" applyAlignment="1" applyProtection="1">
      <alignment horizontal="right" vertical="top"/>
      <protection hidden="1"/>
    </xf>
    <xf numFmtId="9" fontId="0" fillId="0" borderId="13" xfId="1" applyFont="1" applyBorder="1" applyAlignment="1" applyProtection="1">
      <alignment horizontal="right"/>
      <protection hidden="1"/>
    </xf>
    <xf numFmtId="0" fontId="0" fillId="0" borderId="40" xfId="0" applyBorder="1" applyProtection="1">
      <protection hidden="1"/>
    </xf>
    <xf numFmtId="3" fontId="0" fillId="0" borderId="0" xfId="0" applyNumberFormat="1" applyAlignment="1" applyProtection="1">
      <alignment horizontal="right"/>
      <protection hidden="1"/>
    </xf>
    <xf numFmtId="3" fontId="0" fillId="0" borderId="13" xfId="0" applyNumberFormat="1" applyBorder="1" applyAlignment="1" applyProtection="1">
      <alignment horizontal="right"/>
      <protection hidden="1"/>
    </xf>
    <xf numFmtId="0" fontId="22" fillId="0" borderId="15" xfId="0" applyFont="1" applyBorder="1" applyAlignment="1" applyProtection="1">
      <alignment horizontal="left" vertical="top"/>
      <protection hidden="1"/>
    </xf>
    <xf numFmtId="0" fontId="5" fillId="0" borderId="0" xfId="0" applyFont="1" applyAlignment="1" applyProtection="1">
      <alignment horizontal="right" vertical="top"/>
      <protection hidden="1"/>
    </xf>
    <xf numFmtId="0" fontId="1" fillId="8" borderId="13" xfId="0" applyFont="1" applyFill="1" applyBorder="1" applyAlignment="1" applyProtection="1">
      <alignment horizontal="center"/>
      <protection hidden="1"/>
    </xf>
    <xf numFmtId="0" fontId="1" fillId="8" borderId="15" xfId="0" applyFont="1" applyFill="1" applyBorder="1" applyAlignment="1" applyProtection="1">
      <alignment horizontal="center"/>
      <protection hidden="1"/>
    </xf>
    <xf numFmtId="44" fontId="0" fillId="0" borderId="59" xfId="2" applyFont="1" applyBorder="1" applyAlignment="1" applyProtection="1">
      <alignment horizontal="right"/>
      <protection hidden="1"/>
    </xf>
    <xf numFmtId="44" fontId="0" fillId="0" borderId="59" xfId="0" applyNumberFormat="1" applyBorder="1" applyAlignment="1" applyProtection="1">
      <alignment horizontal="right"/>
      <protection hidden="1"/>
    </xf>
    <xf numFmtId="44" fontId="0" fillId="0" borderId="53" xfId="0" applyNumberFormat="1" applyBorder="1" applyAlignment="1" applyProtection="1">
      <alignment horizontal="right"/>
      <protection hidden="1"/>
    </xf>
    <xf numFmtId="0" fontId="45" fillId="0" borderId="0" xfId="0" applyFont="1" applyProtection="1">
      <protection hidden="1"/>
    </xf>
    <xf numFmtId="0" fontId="54" fillId="0" borderId="0" xfId="0" applyFont="1" applyAlignment="1" applyProtection="1">
      <alignment vertical="top" wrapText="1"/>
      <protection hidden="1"/>
    </xf>
    <xf numFmtId="0" fontId="0" fillId="0" borderId="0" xfId="0" applyAlignment="1" applyProtection="1">
      <alignment horizontal="center"/>
      <protection hidden="1"/>
    </xf>
    <xf numFmtId="0" fontId="38" fillId="0" borderId="0" xfId="0" applyFont="1" applyAlignment="1" applyProtection="1">
      <alignment horizontal="left"/>
      <protection hidden="1"/>
    </xf>
    <xf numFmtId="0" fontId="12" fillId="0" borderId="41" xfId="0" applyFont="1" applyBorder="1" applyAlignment="1" applyProtection="1">
      <alignment horizontal="center" vertical="center" wrapText="1"/>
      <protection hidden="1"/>
    </xf>
    <xf numFmtId="0" fontId="31" fillId="0" borderId="42" xfId="0" applyFont="1" applyBorder="1" applyAlignment="1" applyProtection="1">
      <alignment horizontal="center" vertical="center" wrapText="1"/>
      <protection hidden="1"/>
    </xf>
    <xf numFmtId="0" fontId="1" fillId="0" borderId="26" xfId="0" applyFont="1" applyBorder="1" applyAlignment="1" applyProtection="1">
      <alignment horizontal="left" vertical="top" wrapText="1"/>
      <protection hidden="1"/>
    </xf>
    <xf numFmtId="0" fontId="27" fillId="8" borderId="43" xfId="0" applyFont="1" applyFill="1" applyBorder="1" applyAlignment="1" applyProtection="1">
      <alignment horizontal="center" vertical="top" wrapText="1"/>
      <protection locked="0" hidden="1"/>
    </xf>
    <xf numFmtId="0" fontId="1" fillId="0" borderId="23" xfId="0" applyFont="1" applyBorder="1" applyAlignment="1" applyProtection="1">
      <alignment horizontal="left" vertical="top" wrapText="1"/>
      <protection hidden="1"/>
    </xf>
    <xf numFmtId="0" fontId="27" fillId="8" borderId="29" xfId="0" applyFont="1" applyFill="1" applyBorder="1" applyAlignment="1" applyProtection="1">
      <alignment horizontal="center" vertical="top" wrapText="1"/>
      <protection locked="0" hidden="1"/>
    </xf>
    <xf numFmtId="0" fontId="1" fillId="0" borderId="25" xfId="0" applyFont="1" applyBorder="1" applyAlignment="1" applyProtection="1">
      <alignment horizontal="left" vertical="top" wrapText="1"/>
      <protection hidden="1"/>
    </xf>
    <xf numFmtId="0" fontId="27" fillId="8" borderId="37" xfId="0" applyFont="1" applyFill="1" applyBorder="1" applyAlignment="1" applyProtection="1">
      <alignment horizontal="center" vertical="top" wrapText="1"/>
      <protection locked="0" hidden="1"/>
    </xf>
    <xf numFmtId="0" fontId="12" fillId="0" borderId="24" xfId="0" applyFont="1" applyBorder="1" applyAlignment="1" applyProtection="1">
      <alignment horizontal="center" vertical="center" wrapText="1"/>
      <protection hidden="1"/>
    </xf>
    <xf numFmtId="0" fontId="31" fillId="0" borderId="62" xfId="0" applyFont="1" applyBorder="1" applyAlignment="1" applyProtection="1">
      <alignment horizontal="center" vertical="center" wrapText="1"/>
      <protection hidden="1"/>
    </xf>
    <xf numFmtId="0" fontId="31" fillId="0" borderId="25" xfId="0" applyFont="1" applyBorder="1" applyAlignment="1" applyProtection="1">
      <alignment horizontal="center" vertical="center" wrapText="1"/>
      <protection hidden="1"/>
    </xf>
    <xf numFmtId="0" fontId="27" fillId="8" borderId="30" xfId="0" applyFont="1" applyFill="1" applyBorder="1" applyAlignment="1" applyProtection="1">
      <alignment horizontal="center" vertical="top" wrapText="1"/>
      <protection locked="0" hidden="1"/>
    </xf>
    <xf numFmtId="0" fontId="27" fillId="8" borderId="31" xfId="0" applyFont="1" applyFill="1" applyBorder="1" applyAlignment="1" applyProtection="1">
      <alignment horizontal="center" vertical="top" wrapText="1"/>
      <protection locked="0" hidden="1"/>
    </xf>
    <xf numFmtId="0" fontId="1" fillId="0" borderId="27" xfId="0" applyFont="1" applyBorder="1" applyAlignment="1" applyProtection="1">
      <alignment horizontal="left" vertical="top" wrapText="1"/>
      <protection hidden="1"/>
    </xf>
    <xf numFmtId="0" fontId="1" fillId="8" borderId="43" xfId="0" applyFont="1" applyFill="1" applyBorder="1" applyAlignment="1" applyProtection="1">
      <alignment horizontal="center" vertical="top" wrapText="1"/>
      <protection locked="0" hidden="1"/>
    </xf>
    <xf numFmtId="0" fontId="1" fillId="8" borderId="30" xfId="0" applyFont="1" applyFill="1" applyBorder="1" applyAlignment="1" applyProtection="1">
      <alignment horizontal="center" vertical="top" wrapText="1"/>
      <protection locked="0" hidden="1"/>
    </xf>
    <xf numFmtId="0" fontId="1" fillId="8" borderId="31" xfId="0" applyFont="1" applyFill="1" applyBorder="1" applyAlignment="1" applyProtection="1">
      <alignment horizontal="center" vertical="top" wrapText="1"/>
      <protection locked="0" hidden="1"/>
    </xf>
    <xf numFmtId="0" fontId="40" fillId="12" borderId="33" xfId="0" applyFont="1" applyFill="1" applyBorder="1" applyProtection="1">
      <protection hidden="1"/>
    </xf>
    <xf numFmtId="0" fontId="0" fillId="12" borderId="39" xfId="0" applyFill="1" applyBorder="1" applyProtection="1">
      <protection hidden="1"/>
    </xf>
    <xf numFmtId="0" fontId="1" fillId="12" borderId="39" xfId="0" applyFont="1" applyFill="1" applyBorder="1" applyAlignment="1" applyProtection="1">
      <alignment horizontal="center"/>
      <protection hidden="1"/>
    </xf>
    <xf numFmtId="0" fontId="0" fillId="12" borderId="40" xfId="0" applyFill="1" applyBorder="1" applyProtection="1">
      <protection hidden="1"/>
    </xf>
    <xf numFmtId="0" fontId="41" fillId="12" borderId="11" xfId="0" applyFont="1" applyFill="1" applyBorder="1" applyAlignment="1" applyProtection="1">
      <alignment vertical="top"/>
      <protection hidden="1"/>
    </xf>
    <xf numFmtId="0" fontId="0" fillId="12" borderId="0" xfId="0" applyFill="1" applyProtection="1">
      <protection hidden="1"/>
    </xf>
    <xf numFmtId="0" fontId="1" fillId="12" borderId="0" xfId="0" applyFont="1" applyFill="1" applyAlignment="1" applyProtection="1">
      <alignment horizontal="center"/>
      <protection hidden="1"/>
    </xf>
    <xf numFmtId="0" fontId="0" fillId="12" borderId="13" xfId="0" applyFill="1" applyBorder="1" applyProtection="1">
      <protection hidden="1"/>
    </xf>
    <xf numFmtId="0" fontId="1" fillId="12" borderId="11" xfId="0" applyFont="1" applyFill="1" applyBorder="1" applyProtection="1">
      <protection hidden="1"/>
    </xf>
    <xf numFmtId="0" fontId="1" fillId="11" borderId="60" xfId="0" applyFont="1" applyFill="1" applyBorder="1" applyAlignment="1" applyProtection="1">
      <alignment horizontal="center"/>
      <protection locked="0" hidden="1"/>
    </xf>
    <xf numFmtId="0" fontId="42" fillId="12" borderId="13" xfId="0" applyFont="1" applyFill="1" applyBorder="1" applyAlignment="1" applyProtection="1">
      <alignment horizontal="right"/>
      <protection hidden="1"/>
    </xf>
    <xf numFmtId="0" fontId="1" fillId="12" borderId="14" xfId="0" applyFont="1" applyFill="1" applyBorder="1" applyProtection="1">
      <protection hidden="1"/>
    </xf>
    <xf numFmtId="0" fontId="0" fillId="12" borderId="10" xfId="0" applyFill="1" applyBorder="1" applyProtection="1">
      <protection hidden="1"/>
    </xf>
    <xf numFmtId="0" fontId="1" fillId="12" borderId="10" xfId="0" applyFont="1" applyFill="1" applyBorder="1" applyAlignment="1" applyProtection="1">
      <alignment horizontal="center"/>
      <protection hidden="1"/>
    </xf>
    <xf numFmtId="0" fontId="42" fillId="12" borderId="15" xfId="0" applyFont="1" applyFill="1" applyBorder="1" applyAlignment="1" applyProtection="1">
      <alignment horizontal="right"/>
      <protection hidden="1"/>
    </xf>
    <xf numFmtId="0" fontId="1" fillId="8" borderId="29" xfId="0" applyFont="1" applyFill="1" applyBorder="1" applyAlignment="1" applyProtection="1">
      <alignment horizontal="center" vertical="top" wrapText="1"/>
      <protection locked="0" hidden="1"/>
    </xf>
    <xf numFmtId="0" fontId="1" fillId="8" borderId="37" xfId="0" applyFont="1" applyFill="1" applyBorder="1" applyAlignment="1" applyProtection="1">
      <alignment horizontal="center" vertical="top" wrapText="1"/>
      <protection locked="0" hidden="1"/>
    </xf>
    <xf numFmtId="0" fontId="17" fillId="0" borderId="0" xfId="0" applyFont="1" applyProtection="1">
      <protection hidden="1"/>
    </xf>
    <xf numFmtId="0" fontId="18" fillId="0" borderId="0" xfId="0" applyFont="1" applyProtection="1">
      <protection hidden="1"/>
    </xf>
    <xf numFmtId="0" fontId="19" fillId="0" borderId="0" xfId="0" applyFont="1" applyAlignment="1" applyProtection="1">
      <alignment vertical="center" wrapText="1"/>
      <protection hidden="1"/>
    </xf>
    <xf numFmtId="0" fontId="19" fillId="0" borderId="0" xfId="0" applyFont="1" applyAlignment="1" applyProtection="1">
      <alignment vertical="center"/>
      <protection hidden="1"/>
    </xf>
    <xf numFmtId="5" fontId="0" fillId="2" borderId="48" xfId="0" applyNumberFormat="1" applyFill="1" applyBorder="1" applyProtection="1">
      <protection locked="0"/>
    </xf>
    <xf numFmtId="0" fontId="1" fillId="2" borderId="47" xfId="0" applyFont="1" applyFill="1" applyBorder="1" applyAlignment="1" applyProtection="1">
      <alignment horizontal="center"/>
      <protection locked="0"/>
    </xf>
    <xf numFmtId="44" fontId="15" fillId="2" borderId="48" xfId="0" applyNumberFormat="1" applyFont="1" applyFill="1" applyBorder="1" applyAlignment="1" applyProtection="1">
      <alignment horizontal="left" vertical="top" wrapText="1"/>
      <protection locked="0"/>
    </xf>
    <xf numFmtId="44" fontId="15" fillId="2" borderId="47" xfId="0" applyNumberFormat="1" applyFont="1" applyFill="1" applyBorder="1" applyAlignment="1" applyProtection="1">
      <alignment horizontal="left" vertical="top" wrapText="1"/>
      <protection locked="0"/>
    </xf>
    <xf numFmtId="44" fontId="16" fillId="2" borderId="48" xfId="2" applyFont="1" applyFill="1" applyBorder="1" applyAlignment="1" applyProtection="1">
      <alignment horizontal="right" vertical="top"/>
      <protection locked="0"/>
    </xf>
    <xf numFmtId="44" fontId="16" fillId="2" borderId="48" xfId="0" applyNumberFormat="1" applyFont="1" applyFill="1" applyBorder="1" applyAlignment="1" applyProtection="1">
      <alignment horizontal="right" vertical="top"/>
      <protection locked="0"/>
    </xf>
    <xf numFmtId="44" fontId="0" fillId="2" borderId="48" xfId="2" applyFont="1" applyFill="1" applyBorder="1" applyAlignment="1" applyProtection="1">
      <alignment horizontal="right" vertical="top"/>
      <protection locked="0"/>
    </xf>
    <xf numFmtId="44" fontId="0" fillId="2" borderId="47" xfId="2" applyFont="1" applyFill="1" applyBorder="1" applyAlignment="1" applyProtection="1">
      <alignment horizontal="right" vertical="top"/>
      <protection locked="0"/>
    </xf>
    <xf numFmtId="44" fontId="0" fillId="2" borderId="48" xfId="0" applyNumberFormat="1" applyFill="1" applyBorder="1" applyAlignment="1" applyProtection="1">
      <alignment horizontal="right" vertical="top"/>
      <protection locked="0"/>
    </xf>
    <xf numFmtId="44" fontId="0" fillId="2" borderId="47" xfId="0" applyNumberFormat="1" applyFill="1" applyBorder="1" applyAlignment="1" applyProtection="1">
      <alignment horizontal="right" vertical="top"/>
      <protection locked="0"/>
    </xf>
    <xf numFmtId="3" fontId="16" fillId="2" borderId="48" xfId="0" applyNumberFormat="1" applyFont="1" applyFill="1" applyBorder="1" applyAlignment="1" applyProtection="1">
      <alignment horizontal="right" vertical="top"/>
      <protection locked="0"/>
    </xf>
    <xf numFmtId="44" fontId="16" fillId="2" borderId="55" xfId="0" applyNumberFormat="1" applyFont="1" applyFill="1" applyBorder="1" applyAlignment="1" applyProtection="1">
      <alignment horizontal="right" vertical="top"/>
      <protection locked="0"/>
    </xf>
    <xf numFmtId="44" fontId="16" fillId="2" borderId="55" xfId="2" applyFont="1" applyFill="1" applyBorder="1" applyAlignment="1" applyProtection="1">
      <alignment horizontal="right" vertical="top"/>
      <protection locked="0"/>
    </xf>
    <xf numFmtId="0" fontId="44" fillId="2" borderId="48" xfId="0" applyFont="1" applyFill="1" applyBorder="1" applyAlignment="1" applyProtection="1">
      <alignment horizontal="left" vertical="top"/>
      <protection locked="0"/>
    </xf>
    <xf numFmtId="0" fontId="30" fillId="2" borderId="47" xfId="0" applyFont="1" applyFill="1" applyBorder="1" applyAlignment="1" applyProtection="1">
      <alignment horizontal="left" vertical="top" wrapText="1"/>
      <protection locked="0"/>
    </xf>
    <xf numFmtId="0" fontId="16" fillId="2" borderId="48" xfId="0" applyFont="1" applyFill="1" applyBorder="1" applyAlignment="1" applyProtection="1">
      <alignment horizontal="left" vertical="top"/>
      <protection locked="0"/>
    </xf>
    <xf numFmtId="0" fontId="16" fillId="2" borderId="47" xfId="0" applyFont="1" applyFill="1" applyBorder="1" applyAlignment="1" applyProtection="1">
      <alignment horizontal="left" vertical="top"/>
      <protection locked="0"/>
    </xf>
    <xf numFmtId="44" fontId="16" fillId="2" borderId="56" xfId="2" applyFont="1" applyFill="1" applyBorder="1" applyAlignment="1" applyProtection="1">
      <alignment horizontal="right" vertical="top"/>
      <protection locked="0"/>
    </xf>
    <xf numFmtId="44" fontId="33" fillId="11" borderId="48" xfId="0" applyNumberFormat="1" applyFont="1" applyFill="1" applyBorder="1" applyAlignment="1" applyProtection="1">
      <alignment horizontal="right" vertical="top"/>
      <protection locked="0"/>
    </xf>
    <xf numFmtId="44" fontId="16" fillId="2" borderId="47" xfId="2" applyFont="1" applyFill="1" applyBorder="1" applyAlignment="1" applyProtection="1">
      <alignment horizontal="right" vertical="top"/>
      <protection locked="0"/>
    </xf>
    <xf numFmtId="44" fontId="16" fillId="11" borderId="48" xfId="0" applyNumberFormat="1" applyFont="1" applyFill="1" applyBorder="1" applyAlignment="1" applyProtection="1">
      <alignment horizontal="right" vertical="top"/>
      <protection locked="0"/>
    </xf>
    <xf numFmtId="44" fontId="16" fillId="2" borderId="63" xfId="2" applyFont="1" applyFill="1" applyBorder="1" applyAlignment="1" applyProtection="1">
      <alignment horizontal="right" vertical="top"/>
      <protection locked="0"/>
    </xf>
    <xf numFmtId="0" fontId="30" fillId="2" borderId="48" xfId="0" applyFont="1" applyFill="1" applyBorder="1" applyAlignment="1" applyProtection="1">
      <alignment horizontal="left" vertical="top"/>
      <protection locked="0"/>
    </xf>
    <xf numFmtId="3" fontId="0" fillId="2" borderId="48" xfId="0" applyNumberFormat="1" applyFill="1" applyBorder="1" applyAlignment="1" applyProtection="1">
      <alignment horizontal="right" vertical="top"/>
      <protection locked="0"/>
    </xf>
    <xf numFmtId="3" fontId="0" fillId="2" borderId="47" xfId="0" applyNumberFormat="1" applyFill="1" applyBorder="1" applyAlignment="1" applyProtection="1">
      <alignment horizontal="right" vertical="top"/>
      <protection locked="0"/>
    </xf>
    <xf numFmtId="0" fontId="30" fillId="2" borderId="48" xfId="0" applyFont="1" applyFill="1" applyBorder="1" applyAlignment="1" applyProtection="1">
      <alignment horizontal="left" vertical="top" wrapText="1"/>
      <protection locked="0"/>
    </xf>
    <xf numFmtId="4" fontId="16" fillId="2" borderId="48" xfId="0" applyNumberFormat="1" applyFont="1" applyFill="1" applyBorder="1" applyAlignment="1" applyProtection="1">
      <alignment horizontal="right" vertical="top"/>
      <protection locked="0"/>
    </xf>
    <xf numFmtId="4" fontId="16" fillId="2" borderId="56" xfId="0" applyNumberFormat="1" applyFont="1" applyFill="1" applyBorder="1" applyAlignment="1" applyProtection="1">
      <alignment horizontal="right" vertical="top"/>
      <protection locked="0"/>
    </xf>
    <xf numFmtId="4" fontId="16" fillId="2" borderId="55" xfId="0" applyNumberFormat="1" applyFont="1" applyFill="1" applyBorder="1" applyAlignment="1" applyProtection="1">
      <alignment horizontal="right" vertical="top"/>
      <protection locked="0"/>
    </xf>
    <xf numFmtId="4" fontId="30" fillId="2" borderId="48" xfId="0" applyNumberFormat="1" applyFont="1" applyFill="1" applyBorder="1" applyAlignment="1" applyProtection="1">
      <alignment horizontal="right" vertical="top" wrapText="1"/>
      <protection locked="0"/>
    </xf>
    <xf numFmtId="0" fontId="0" fillId="2" borderId="26" xfId="1" applyNumberFormat="1" applyFont="1" applyFill="1" applyBorder="1" applyAlignment="1" applyProtection="1">
      <alignment horizontal="center"/>
      <protection locked="0"/>
    </xf>
    <xf numFmtId="0" fontId="0" fillId="2" borderId="23" xfId="1" applyNumberFormat="1" applyFont="1" applyFill="1" applyBorder="1" applyAlignment="1" applyProtection="1">
      <alignment horizontal="center"/>
      <protection locked="0"/>
    </xf>
    <xf numFmtId="0" fontId="24" fillId="2" borderId="23" xfId="1" applyNumberFormat="1" applyFont="1" applyFill="1" applyBorder="1" applyAlignment="1" applyProtection="1">
      <alignment horizontal="center" wrapText="1"/>
      <protection locked="0"/>
    </xf>
    <xf numFmtId="4" fontId="16" fillId="2" borderId="63" xfId="0" applyNumberFormat="1" applyFont="1" applyFill="1" applyBorder="1" applyAlignment="1" applyProtection="1">
      <alignment horizontal="right" vertical="top"/>
      <protection locked="0"/>
    </xf>
    <xf numFmtId="4" fontId="16" fillId="2" borderId="48" xfId="0" applyNumberFormat="1" applyFont="1" applyFill="1" applyBorder="1" applyAlignment="1" applyProtection="1">
      <alignment horizontal="right" vertical="top" wrapText="1"/>
      <protection locked="0"/>
    </xf>
    <xf numFmtId="0" fontId="0" fillId="2" borderId="23" xfId="1" applyNumberFormat="1" applyFont="1" applyFill="1" applyBorder="1" applyAlignment="1" applyProtection="1">
      <alignment horizontal="center" wrapText="1"/>
      <protection locked="0"/>
    </xf>
    <xf numFmtId="0" fontId="52" fillId="2" borderId="26" xfId="1" applyNumberFormat="1" applyFont="1" applyFill="1" applyBorder="1" applyAlignment="1" applyProtection="1">
      <alignment horizontal="center" wrapText="1"/>
      <protection locked="0"/>
    </xf>
    <xf numFmtId="0" fontId="15" fillId="2" borderId="26" xfId="1" applyNumberFormat="1" applyFont="1" applyFill="1" applyBorder="1" applyAlignment="1" applyProtection="1">
      <alignment horizontal="center" vertical="center" wrapText="1"/>
      <protection locked="0"/>
    </xf>
    <xf numFmtId="10" fontId="0" fillId="0" borderId="0" xfId="1" applyNumberFormat="1" applyFont="1" applyBorder="1" applyProtection="1">
      <protection hidden="1"/>
    </xf>
    <xf numFmtId="10" fontId="0" fillId="0" borderId="13" xfId="1" applyNumberFormat="1" applyFont="1" applyBorder="1" applyProtection="1">
      <protection hidden="1"/>
    </xf>
    <xf numFmtId="7" fontId="0" fillId="2" borderId="48" xfId="0" applyNumberFormat="1" applyFill="1" applyBorder="1" applyProtection="1">
      <protection locked="0"/>
    </xf>
    <xf numFmtId="7" fontId="0" fillId="2" borderId="48" xfId="0" applyNumberFormat="1" applyFill="1" applyBorder="1" applyAlignment="1" applyProtection="1">
      <alignment horizontal="left" vertical="top"/>
      <protection locked="0"/>
    </xf>
    <xf numFmtId="7" fontId="0" fillId="0" borderId="0" xfId="0" applyNumberFormat="1" applyProtection="1">
      <protection hidden="1"/>
    </xf>
    <xf numFmtId="0" fontId="16" fillId="2" borderId="44" xfId="0" applyFont="1" applyFill="1" applyBorder="1" applyAlignment="1" applyProtection="1">
      <alignment horizontal="left" vertical="top" wrapText="1"/>
      <protection locked="0"/>
    </xf>
    <xf numFmtId="0" fontId="16" fillId="2" borderId="27" xfId="0" applyFont="1" applyFill="1" applyBorder="1" applyAlignment="1" applyProtection="1">
      <alignment horizontal="left" vertical="top" wrapText="1"/>
      <protection locked="0"/>
    </xf>
    <xf numFmtId="0" fontId="16" fillId="10" borderId="44" xfId="0" applyFont="1" applyFill="1" applyBorder="1" applyAlignment="1" applyProtection="1">
      <alignment horizontal="left" vertical="top" wrapText="1"/>
      <protection locked="0"/>
    </xf>
    <xf numFmtId="0" fontId="16" fillId="10" borderId="27" xfId="0" applyFont="1" applyFill="1" applyBorder="1" applyAlignment="1" applyProtection="1">
      <alignment horizontal="left" vertical="top" wrapText="1"/>
      <protection locked="0"/>
    </xf>
    <xf numFmtId="0" fontId="16" fillId="2" borderId="22" xfId="0" applyFont="1" applyFill="1" applyBorder="1" applyAlignment="1" applyProtection="1">
      <alignment horizontal="left" vertical="top" wrapText="1"/>
      <protection locked="0"/>
    </xf>
    <xf numFmtId="0" fontId="16" fillId="2" borderId="23" xfId="0" applyFont="1" applyFill="1" applyBorder="1" applyAlignment="1" applyProtection="1">
      <alignment horizontal="left" vertical="top" wrapText="1"/>
      <protection locked="0"/>
    </xf>
    <xf numFmtId="0" fontId="16" fillId="10" borderId="22" xfId="0" applyFont="1" applyFill="1" applyBorder="1" applyAlignment="1" applyProtection="1">
      <alignment horizontal="left" vertical="top" wrapText="1"/>
      <protection locked="0"/>
    </xf>
    <xf numFmtId="0" fontId="16" fillId="10" borderId="23" xfId="0" applyFont="1" applyFill="1" applyBorder="1" applyAlignment="1" applyProtection="1">
      <alignment horizontal="left" vertical="top" wrapText="1"/>
      <protection locked="0"/>
    </xf>
    <xf numFmtId="0" fontId="16" fillId="2" borderId="30" xfId="0" applyFont="1" applyFill="1" applyBorder="1" applyAlignment="1" applyProtection="1">
      <alignment horizontal="left" vertical="top" wrapText="1"/>
      <protection locked="0"/>
    </xf>
    <xf numFmtId="0" fontId="16" fillId="10" borderId="30" xfId="0" applyFont="1" applyFill="1" applyBorder="1" applyAlignment="1" applyProtection="1">
      <alignment horizontal="left" vertical="top" wrapText="1"/>
      <protection locked="0"/>
    </xf>
    <xf numFmtId="0" fontId="16" fillId="2" borderId="24" xfId="0" applyFont="1" applyFill="1" applyBorder="1" applyAlignment="1" applyProtection="1">
      <alignment horizontal="left" vertical="top" wrapText="1"/>
      <protection locked="0"/>
    </xf>
    <xf numFmtId="0" fontId="16" fillId="2" borderId="25" xfId="0" applyFont="1" applyFill="1" applyBorder="1" applyAlignment="1" applyProtection="1">
      <alignment horizontal="left" vertical="top" wrapText="1"/>
      <protection locked="0"/>
    </xf>
    <xf numFmtId="0" fontId="16" fillId="10" borderId="24" xfId="0" applyFont="1" applyFill="1" applyBorder="1" applyAlignment="1" applyProtection="1">
      <alignment horizontal="left" vertical="top" wrapText="1"/>
      <protection locked="0"/>
    </xf>
    <xf numFmtId="0" fontId="16" fillId="10" borderId="25" xfId="0" applyFont="1" applyFill="1" applyBorder="1" applyAlignment="1" applyProtection="1">
      <alignment horizontal="left" vertical="top" wrapText="1"/>
      <protection locked="0"/>
    </xf>
    <xf numFmtId="0" fontId="16" fillId="2" borderId="31" xfId="0" applyFont="1" applyFill="1" applyBorder="1" applyAlignment="1" applyProtection="1">
      <alignment horizontal="left" vertical="top" wrapText="1"/>
      <protection locked="0"/>
    </xf>
    <xf numFmtId="0" fontId="16" fillId="10" borderId="31" xfId="0" applyFont="1" applyFill="1" applyBorder="1" applyAlignment="1" applyProtection="1">
      <alignment horizontal="left" vertical="top" wrapText="1"/>
      <protection locked="0"/>
    </xf>
    <xf numFmtId="0" fontId="16" fillId="2" borderId="43" xfId="0" applyFont="1" applyFill="1" applyBorder="1" applyAlignment="1" applyProtection="1">
      <alignment horizontal="left" vertical="top" wrapText="1"/>
      <protection locked="0"/>
    </xf>
    <xf numFmtId="0" fontId="16" fillId="10" borderId="43" xfId="0" applyFont="1" applyFill="1" applyBorder="1" applyAlignment="1" applyProtection="1">
      <alignment horizontal="left" vertical="top" wrapText="1"/>
      <protection locked="0"/>
    </xf>
    <xf numFmtId="0" fontId="16" fillId="2" borderId="38" xfId="0" applyFont="1" applyFill="1" applyBorder="1" applyAlignment="1" applyProtection="1">
      <alignment horizontal="left" vertical="top" wrapText="1"/>
      <protection locked="0"/>
    </xf>
    <xf numFmtId="0" fontId="16" fillId="2" borderId="26" xfId="0" applyFont="1" applyFill="1" applyBorder="1" applyAlignment="1" applyProtection="1">
      <alignment horizontal="left" vertical="top" wrapText="1"/>
      <protection locked="0"/>
    </xf>
    <xf numFmtId="0" fontId="16" fillId="10" borderId="38" xfId="0" applyFont="1" applyFill="1" applyBorder="1" applyAlignment="1" applyProtection="1">
      <alignment horizontal="left" vertical="top" wrapText="1"/>
      <protection locked="0"/>
    </xf>
    <xf numFmtId="0" fontId="16" fillId="10" borderId="26" xfId="0" applyFont="1" applyFill="1" applyBorder="1" applyAlignment="1" applyProtection="1">
      <alignment horizontal="left" vertical="top" wrapText="1"/>
      <protection locked="0"/>
    </xf>
    <xf numFmtId="0" fontId="16" fillId="2" borderId="29" xfId="0" applyFont="1" applyFill="1" applyBorder="1" applyAlignment="1" applyProtection="1">
      <alignment horizontal="left" vertical="top" wrapText="1"/>
      <protection locked="0"/>
    </xf>
    <xf numFmtId="0" fontId="1" fillId="0" borderId="0" xfId="0" applyFont="1" applyAlignment="1">
      <alignment horizontal="left" vertical="top"/>
    </xf>
    <xf numFmtId="0" fontId="1" fillId="0" borderId="66" xfId="0" applyFont="1" applyBorder="1" applyAlignment="1" applyProtection="1">
      <alignment horizontal="left" vertical="top" wrapText="1"/>
      <protection hidden="1"/>
    </xf>
    <xf numFmtId="0" fontId="16" fillId="2" borderId="66" xfId="0" applyFont="1" applyFill="1" applyBorder="1" applyAlignment="1" applyProtection="1">
      <alignment horizontal="left" vertical="top" wrapText="1"/>
      <protection locked="0"/>
    </xf>
    <xf numFmtId="0" fontId="16" fillId="10" borderId="66" xfId="0" applyFont="1" applyFill="1" applyBorder="1" applyAlignment="1" applyProtection="1">
      <alignment horizontal="left" vertical="top" wrapText="1"/>
      <protection locked="0"/>
    </xf>
    <xf numFmtId="0" fontId="16" fillId="2" borderId="67" xfId="0" applyFont="1" applyFill="1" applyBorder="1" applyAlignment="1" applyProtection="1">
      <alignment horizontal="left" vertical="top" wrapText="1"/>
      <protection locked="0"/>
    </xf>
    <xf numFmtId="0" fontId="16" fillId="10" borderId="67" xfId="0" applyFont="1" applyFill="1" applyBorder="1" applyAlignment="1" applyProtection="1">
      <alignment horizontal="left" vertical="top" wrapText="1"/>
      <protection locked="0"/>
    </xf>
    <xf numFmtId="0" fontId="1" fillId="0" borderId="68" xfId="0" applyFont="1" applyBorder="1" applyAlignment="1" applyProtection="1">
      <alignment horizontal="left" vertical="top" wrapText="1"/>
      <protection hidden="1"/>
    </xf>
    <xf numFmtId="0" fontId="16" fillId="10" borderId="29" xfId="0" applyFont="1" applyFill="1" applyBorder="1" applyAlignment="1" applyProtection="1">
      <alignment horizontal="left" vertical="top" wrapText="1"/>
      <protection locked="0"/>
    </xf>
    <xf numFmtId="0" fontId="14" fillId="3" borderId="4" xfId="0" applyFont="1" applyFill="1" applyBorder="1"/>
    <xf numFmtId="0" fontId="16" fillId="0" borderId="0" xfId="0" applyFont="1" applyAlignment="1">
      <alignment vertical="top" wrapText="1"/>
    </xf>
    <xf numFmtId="0" fontId="1" fillId="0" borderId="0" xfId="0" applyFont="1" applyAlignment="1">
      <alignment vertical="center" wrapText="1"/>
    </xf>
    <xf numFmtId="0" fontId="1" fillId="0" borderId="71" xfId="0" applyFont="1" applyBorder="1" applyAlignment="1" applyProtection="1">
      <alignment horizontal="left" vertical="top" wrapText="1"/>
      <protection hidden="1"/>
    </xf>
    <xf numFmtId="0" fontId="16" fillId="2" borderId="70" xfId="0" applyFont="1" applyFill="1" applyBorder="1" applyAlignment="1" applyProtection="1">
      <alignment horizontal="left" vertical="top" wrapText="1"/>
      <protection locked="0"/>
    </xf>
    <xf numFmtId="0" fontId="16" fillId="2" borderId="71" xfId="0" applyFont="1" applyFill="1" applyBorder="1" applyAlignment="1" applyProtection="1">
      <alignment horizontal="left" vertical="top" wrapText="1"/>
      <protection locked="0"/>
    </xf>
    <xf numFmtId="0" fontId="16" fillId="10" borderId="70" xfId="0" applyFont="1" applyFill="1" applyBorder="1" applyAlignment="1" applyProtection="1">
      <alignment horizontal="left" vertical="top" wrapText="1"/>
      <protection locked="0"/>
    </xf>
    <xf numFmtId="0" fontId="16" fillId="10" borderId="71" xfId="0" applyFont="1" applyFill="1" applyBorder="1" applyAlignment="1" applyProtection="1">
      <alignment horizontal="left" vertical="top" wrapText="1"/>
      <protection locked="0"/>
    </xf>
    <xf numFmtId="0" fontId="16" fillId="2" borderId="72" xfId="0" applyFont="1" applyFill="1" applyBorder="1" applyAlignment="1" applyProtection="1">
      <alignment horizontal="left" vertical="top" wrapText="1"/>
      <protection locked="0"/>
    </xf>
    <xf numFmtId="0" fontId="16" fillId="10" borderId="72" xfId="0" applyFont="1" applyFill="1" applyBorder="1" applyAlignment="1" applyProtection="1">
      <alignment horizontal="left" vertical="top" wrapText="1"/>
      <protection locked="0"/>
    </xf>
    <xf numFmtId="0" fontId="1" fillId="0" borderId="73" xfId="0" applyFont="1" applyBorder="1" applyAlignment="1" applyProtection="1">
      <alignment horizontal="left" vertical="top" wrapText="1"/>
      <protection hidden="1"/>
    </xf>
    <xf numFmtId="0" fontId="16" fillId="2" borderId="74" xfId="0" applyFont="1" applyFill="1" applyBorder="1" applyAlignment="1" applyProtection="1">
      <alignment horizontal="left" vertical="top" wrapText="1"/>
      <protection locked="0"/>
    </xf>
    <xf numFmtId="0" fontId="16" fillId="2" borderId="73" xfId="0" applyFont="1" applyFill="1" applyBorder="1" applyAlignment="1" applyProtection="1">
      <alignment horizontal="left" vertical="top" wrapText="1"/>
      <protection locked="0"/>
    </xf>
    <xf numFmtId="0" fontId="16" fillId="10" borderId="74" xfId="0" applyFont="1" applyFill="1" applyBorder="1" applyAlignment="1" applyProtection="1">
      <alignment horizontal="left" vertical="top" wrapText="1"/>
      <protection locked="0"/>
    </xf>
    <xf numFmtId="0" fontId="16" fillId="10" borderId="73" xfId="0" applyFont="1" applyFill="1" applyBorder="1" applyAlignment="1" applyProtection="1">
      <alignment horizontal="left" vertical="top" wrapText="1"/>
      <protection locked="0"/>
    </xf>
    <xf numFmtId="0" fontId="16" fillId="2" borderId="32" xfId="0" applyFont="1" applyFill="1" applyBorder="1" applyAlignment="1" applyProtection="1">
      <alignment horizontal="left" vertical="top" wrapText="1"/>
      <protection locked="0"/>
    </xf>
    <xf numFmtId="0" fontId="16" fillId="10" borderId="32" xfId="0" applyFont="1" applyFill="1" applyBorder="1" applyAlignment="1" applyProtection="1">
      <alignment horizontal="left" vertical="top" wrapText="1"/>
      <protection locked="0"/>
    </xf>
    <xf numFmtId="0" fontId="63" fillId="2" borderId="44" xfId="0" applyFont="1" applyFill="1" applyBorder="1" applyAlignment="1" applyProtection="1">
      <alignment horizontal="left" vertical="top" wrapText="1"/>
      <protection locked="0"/>
    </xf>
    <xf numFmtId="0" fontId="63" fillId="2" borderId="27" xfId="0" applyFont="1" applyFill="1" applyBorder="1" applyAlignment="1" applyProtection="1">
      <alignment horizontal="left" vertical="top" wrapText="1"/>
      <protection locked="0"/>
    </xf>
    <xf numFmtId="0" fontId="63" fillId="10" borderId="44" xfId="0" applyFont="1" applyFill="1" applyBorder="1" applyAlignment="1" applyProtection="1">
      <alignment horizontal="left" vertical="top" wrapText="1"/>
      <protection locked="0"/>
    </xf>
    <xf numFmtId="0" fontId="63" fillId="10" borderId="27" xfId="0" applyFont="1" applyFill="1" applyBorder="1" applyAlignment="1" applyProtection="1">
      <alignment horizontal="left" vertical="top" wrapText="1"/>
      <protection locked="0"/>
    </xf>
    <xf numFmtId="0" fontId="63" fillId="2" borderId="43" xfId="0" applyFont="1" applyFill="1" applyBorder="1" applyAlignment="1" applyProtection="1">
      <alignment horizontal="left" vertical="top" wrapText="1"/>
      <protection locked="0"/>
    </xf>
    <xf numFmtId="0" fontId="63" fillId="10" borderId="43" xfId="0" applyFont="1" applyFill="1" applyBorder="1" applyAlignment="1" applyProtection="1">
      <alignment horizontal="left" vertical="top" wrapText="1"/>
      <protection locked="0"/>
    </xf>
    <xf numFmtId="0" fontId="63" fillId="2" borderId="22" xfId="0" applyFont="1" applyFill="1" applyBorder="1" applyAlignment="1" applyProtection="1">
      <alignment horizontal="left" vertical="top" wrapText="1"/>
      <protection locked="0"/>
    </xf>
    <xf numFmtId="0" fontId="63" fillId="2" borderId="24" xfId="0" applyFont="1" applyFill="1" applyBorder="1" applyAlignment="1" applyProtection="1">
      <alignment horizontal="left" vertical="top" wrapText="1"/>
      <protection locked="0"/>
    </xf>
    <xf numFmtId="0" fontId="63" fillId="2" borderId="38" xfId="0" applyFont="1" applyFill="1" applyBorder="1" applyAlignment="1" applyProtection="1">
      <alignment horizontal="left" vertical="top" wrapText="1"/>
      <protection locked="0"/>
    </xf>
    <xf numFmtId="0" fontId="63" fillId="2" borderId="26" xfId="0" applyFont="1" applyFill="1" applyBorder="1" applyAlignment="1" applyProtection="1">
      <alignment horizontal="left" vertical="top" wrapText="1"/>
      <protection locked="0"/>
    </xf>
    <xf numFmtId="0" fontId="63" fillId="10" borderId="38" xfId="0" applyFont="1" applyFill="1" applyBorder="1" applyAlignment="1" applyProtection="1">
      <alignment horizontal="left" vertical="top" wrapText="1"/>
      <protection locked="0"/>
    </xf>
    <xf numFmtId="0" fontId="63" fillId="10" borderId="26" xfId="0" applyFont="1" applyFill="1" applyBorder="1" applyAlignment="1" applyProtection="1">
      <alignment horizontal="left" vertical="top" wrapText="1"/>
      <protection locked="0"/>
    </xf>
    <xf numFmtId="0" fontId="63" fillId="10" borderId="12" xfId="0" applyFont="1" applyFill="1" applyBorder="1" applyAlignment="1" applyProtection="1">
      <alignment horizontal="left" vertical="top" wrapText="1"/>
      <protection locked="0"/>
    </xf>
    <xf numFmtId="0" fontId="63" fillId="2" borderId="29" xfId="0" applyFont="1" applyFill="1" applyBorder="1" applyAlignment="1" applyProtection="1">
      <alignment horizontal="left" vertical="top" wrapText="1"/>
      <protection locked="0"/>
    </xf>
    <xf numFmtId="49" fontId="63" fillId="2" borderId="43" xfId="0" applyNumberFormat="1" applyFont="1" applyFill="1" applyBorder="1" applyAlignment="1" applyProtection="1">
      <alignment horizontal="left" vertical="top" wrapText="1"/>
      <protection locked="0"/>
    </xf>
    <xf numFmtId="49" fontId="63" fillId="10" borderId="43" xfId="0" applyNumberFormat="1" applyFont="1" applyFill="1" applyBorder="1" applyAlignment="1" applyProtection="1">
      <alignment horizontal="left" vertical="top" wrapText="1"/>
      <protection locked="0"/>
    </xf>
    <xf numFmtId="0" fontId="63" fillId="10" borderId="22" xfId="0" applyFont="1" applyFill="1" applyBorder="1" applyAlignment="1" applyProtection="1">
      <alignment horizontal="left" vertical="top" wrapText="1"/>
      <protection locked="0"/>
    </xf>
    <xf numFmtId="0" fontId="63" fillId="10" borderId="23" xfId="0" applyFont="1" applyFill="1" applyBorder="1" applyAlignment="1" applyProtection="1">
      <alignment horizontal="left" vertical="top" wrapText="1"/>
      <protection locked="0"/>
    </xf>
    <xf numFmtId="0" fontId="63" fillId="2" borderId="30" xfId="0" applyFont="1" applyFill="1" applyBorder="1" applyAlignment="1" applyProtection="1">
      <alignment horizontal="left" vertical="top" wrapText="1"/>
      <protection locked="0"/>
    </xf>
    <xf numFmtId="0" fontId="63" fillId="10" borderId="30" xfId="0" applyFont="1" applyFill="1" applyBorder="1" applyAlignment="1" applyProtection="1">
      <alignment horizontal="left" vertical="top" wrapText="1"/>
      <protection locked="0"/>
    </xf>
    <xf numFmtId="0" fontId="63" fillId="10" borderId="24" xfId="0" applyFont="1" applyFill="1" applyBorder="1" applyAlignment="1" applyProtection="1">
      <alignment horizontal="left" vertical="top" wrapText="1"/>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63" fillId="13" borderId="22" xfId="0" applyFont="1" applyFill="1" applyBorder="1" applyAlignment="1" applyProtection="1">
      <alignment horizontal="left" vertical="top" wrapText="1"/>
      <protection locked="0"/>
    </xf>
    <xf numFmtId="0" fontId="63" fillId="2" borderId="20" xfId="0" applyFont="1" applyFill="1" applyBorder="1" applyAlignment="1" applyProtection="1">
      <alignment horizontal="left" vertical="top" wrapText="1"/>
      <protection locked="0"/>
    </xf>
    <xf numFmtId="0" fontId="0" fillId="0" borderId="60" xfId="0" applyBorder="1" applyAlignment="1" applyProtection="1">
      <alignment horizontal="left" vertical="top" wrapText="1" indent="1"/>
      <protection locked="0"/>
    </xf>
    <xf numFmtId="0" fontId="0" fillId="2" borderId="43" xfId="0" applyFill="1" applyBorder="1" applyAlignment="1" applyProtection="1">
      <alignment horizontal="left" vertical="top" wrapText="1"/>
      <protection locked="0"/>
    </xf>
    <xf numFmtId="0" fontId="0" fillId="10" borderId="29" xfId="0" applyFill="1" applyBorder="1" applyAlignment="1" applyProtection="1">
      <alignment horizontal="left" vertical="top" wrapText="1"/>
      <protection locked="0"/>
    </xf>
    <xf numFmtId="0" fontId="63" fillId="2" borderId="75" xfId="0" applyFont="1" applyFill="1" applyBorder="1" applyAlignment="1" applyProtection="1">
      <alignment horizontal="left" vertical="top" wrapText="1"/>
      <protection locked="0"/>
    </xf>
    <xf numFmtId="0" fontId="0" fillId="0" borderId="28" xfId="0" applyBorder="1" applyAlignment="1" applyProtection="1">
      <alignment horizontal="left" vertical="top" wrapText="1" indent="1"/>
      <protection locked="0"/>
    </xf>
    <xf numFmtId="0" fontId="0" fillId="0" borderId="32" xfId="0" applyBorder="1" applyAlignment="1" applyProtection="1">
      <alignment horizontal="left" vertical="top" wrapText="1" indent="1"/>
      <protection locked="0"/>
    </xf>
    <xf numFmtId="0" fontId="0" fillId="0" borderId="37" xfId="0" applyBorder="1" applyAlignment="1" applyProtection="1">
      <alignment horizontal="left" vertical="top" wrapText="1" indent="1"/>
      <protection locked="0"/>
    </xf>
    <xf numFmtId="0" fontId="63" fillId="2" borderId="76" xfId="0" applyFont="1" applyFill="1" applyBorder="1" applyAlignment="1" applyProtection="1">
      <alignment horizontal="left" vertical="top" wrapText="1"/>
      <protection locked="0"/>
    </xf>
    <xf numFmtId="0" fontId="64" fillId="2" borderId="0" xfId="0" applyFont="1" applyFill="1" applyAlignment="1" applyProtection="1">
      <alignment horizontal="left" vertical="top" wrapText="1"/>
      <protection locked="0"/>
    </xf>
    <xf numFmtId="14" fontId="64" fillId="11" borderId="0" xfId="0" applyNumberFormat="1" applyFont="1" applyFill="1" applyAlignment="1" applyProtection="1">
      <alignment horizontal="left" vertical="center" wrapText="1"/>
      <protection locked="0"/>
    </xf>
    <xf numFmtId="0" fontId="0" fillId="0" borderId="0" xfId="0" applyAlignment="1">
      <alignment horizontal="left" vertical="top" wrapText="1"/>
    </xf>
    <xf numFmtId="0" fontId="16"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wrapText="1"/>
    </xf>
    <xf numFmtId="0" fontId="16" fillId="0" borderId="0" xfId="0" applyFont="1" applyAlignment="1">
      <alignment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14" fillId="5" borderId="7" xfId="0" applyFont="1" applyFill="1" applyBorder="1" applyAlignment="1">
      <alignment horizontal="left" vertical="top" wrapText="1"/>
    </xf>
    <xf numFmtId="0" fontId="14" fillId="5" borderId="35" xfId="0" applyFont="1" applyFill="1" applyBorder="1" applyAlignment="1">
      <alignment horizontal="left" vertical="top" wrapText="1"/>
    </xf>
    <xf numFmtId="0" fontId="14" fillId="5" borderId="8" xfId="0" applyFont="1" applyFill="1" applyBorder="1" applyAlignment="1">
      <alignment horizontal="left" vertical="top" wrapText="1"/>
    </xf>
    <xf numFmtId="0" fontId="14" fillId="5" borderId="69" xfId="0" applyFont="1" applyFill="1" applyBorder="1" applyAlignment="1">
      <alignment horizontal="left" vertical="top"/>
    </xf>
    <xf numFmtId="0" fontId="14" fillId="3" borderId="8" xfId="0" applyFont="1" applyFill="1" applyBorder="1" applyAlignment="1">
      <alignment horizontal="left"/>
    </xf>
    <xf numFmtId="0" fontId="14" fillId="3" borderId="69" xfId="0" applyFont="1" applyFill="1" applyBorder="1" applyAlignment="1">
      <alignment horizontal="left"/>
    </xf>
    <xf numFmtId="0" fontId="62" fillId="0" borderId="0" xfId="0" applyFont="1" applyAlignment="1">
      <alignment horizontal="left" vertical="top" wrapText="1"/>
    </xf>
    <xf numFmtId="0" fontId="0" fillId="0" borderId="0" xfId="0" applyAlignment="1">
      <alignment wrapText="1"/>
    </xf>
    <xf numFmtId="0" fontId="9" fillId="0" borderId="0" xfId="0" applyFont="1" applyAlignment="1">
      <alignment horizontal="left" vertical="top" wrapText="1"/>
    </xf>
    <xf numFmtId="0" fontId="32" fillId="0" borderId="0" xfId="0" applyFont="1" applyAlignment="1">
      <alignment wrapText="1"/>
    </xf>
    <xf numFmtId="0" fontId="32" fillId="0" borderId="0" xfId="0" applyFont="1" applyAlignment="1">
      <alignment horizontal="left" vertical="top" wrapText="1"/>
    </xf>
    <xf numFmtId="0" fontId="29" fillId="7" borderId="17" xfId="0" applyFont="1" applyFill="1" applyBorder="1" applyAlignment="1" applyProtection="1">
      <alignment horizontal="left"/>
      <protection hidden="1"/>
    </xf>
    <xf numFmtId="0" fontId="29" fillId="7" borderId="18" xfId="0" applyFont="1" applyFill="1" applyBorder="1" applyAlignment="1" applyProtection="1">
      <alignment horizontal="left"/>
      <protection hidden="1"/>
    </xf>
    <xf numFmtId="0" fontId="29" fillId="7" borderId="19" xfId="0" applyFont="1" applyFill="1" applyBorder="1" applyAlignment="1" applyProtection="1">
      <alignment horizontal="left"/>
      <protection hidden="1"/>
    </xf>
    <xf numFmtId="0" fontId="25" fillId="0" borderId="0" xfId="0" applyFont="1" applyAlignment="1" applyProtection="1">
      <alignment vertical="center" wrapText="1"/>
      <protection hidden="1"/>
    </xf>
    <xf numFmtId="0" fontId="5" fillId="0" borderId="11" xfId="0" applyFont="1" applyBorder="1" applyAlignment="1" applyProtection="1">
      <alignment horizontal="center" vertical="top"/>
      <protection hidden="1"/>
    </xf>
    <xf numFmtId="0" fontId="24" fillId="2" borderId="49"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top" wrapText="1"/>
      <protection locked="0"/>
    </xf>
    <xf numFmtId="0" fontId="24" fillId="2" borderId="52" xfId="0" applyFont="1" applyFill="1" applyBorder="1" applyAlignment="1" applyProtection="1">
      <alignment horizontal="left" vertical="top" wrapText="1"/>
      <protection locked="0"/>
    </xf>
    <xf numFmtId="0" fontId="26" fillId="2" borderId="49" xfId="0" applyFont="1" applyFill="1" applyBorder="1" applyAlignment="1" applyProtection="1">
      <alignment horizontal="left" vertical="top" wrapText="1"/>
      <protection locked="0"/>
    </xf>
    <xf numFmtId="0" fontId="26" fillId="2" borderId="50" xfId="0" applyFont="1" applyFill="1" applyBorder="1" applyAlignment="1" applyProtection="1">
      <alignment horizontal="left" vertical="top" wrapText="1"/>
      <protection locked="0"/>
    </xf>
    <xf numFmtId="0" fontId="26" fillId="2" borderId="52" xfId="0" applyFont="1" applyFill="1" applyBorder="1" applyAlignment="1" applyProtection="1">
      <alignment horizontal="left" vertical="top" wrapText="1"/>
      <protection locked="0"/>
    </xf>
    <xf numFmtId="0" fontId="24" fillId="2" borderId="0" xfId="0" applyFont="1" applyFill="1" applyAlignment="1" applyProtection="1">
      <alignment horizontal="left" vertical="top" wrapText="1"/>
      <protection locked="0"/>
    </xf>
    <xf numFmtId="0" fontId="24" fillId="2" borderId="13" xfId="0" applyFont="1" applyFill="1" applyBorder="1" applyAlignment="1" applyProtection="1">
      <alignment horizontal="left" vertical="top" wrapText="1"/>
      <protection locked="0"/>
    </xf>
    <xf numFmtId="0" fontId="24"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locked="0"/>
    </xf>
    <xf numFmtId="0" fontId="0" fillId="2" borderId="13" xfId="0" applyFill="1" applyBorder="1" applyAlignment="1" applyProtection="1">
      <alignment horizontal="left" wrapText="1"/>
      <protection locked="0"/>
    </xf>
    <xf numFmtId="0" fontId="26" fillId="2" borderId="49" xfId="0" applyFont="1" applyFill="1" applyBorder="1" applyAlignment="1" applyProtection="1">
      <alignment horizontal="left" vertical="center"/>
      <protection locked="0"/>
    </xf>
    <xf numFmtId="0" fontId="26" fillId="2" borderId="50" xfId="0" applyFont="1" applyFill="1" applyBorder="1" applyAlignment="1" applyProtection="1">
      <alignment horizontal="left" vertical="center"/>
      <protection locked="0"/>
    </xf>
    <xf numFmtId="0" fontId="26" fillId="2" borderId="51" xfId="0" applyFont="1" applyFill="1" applyBorder="1" applyAlignment="1" applyProtection="1">
      <alignment horizontal="left" vertical="center"/>
      <protection locked="0"/>
    </xf>
    <xf numFmtId="0" fontId="30" fillId="2" borderId="48" xfId="0" applyFont="1" applyFill="1" applyBorder="1" applyAlignment="1" applyProtection="1">
      <alignment horizontal="left" vertical="top"/>
      <protection locked="0"/>
    </xf>
    <xf numFmtId="0" fontId="26" fillId="2" borderId="48" xfId="0" applyFont="1" applyFill="1" applyBorder="1" applyAlignment="1" applyProtection="1">
      <alignment horizontal="left"/>
      <protection locked="0"/>
    </xf>
    <xf numFmtId="0" fontId="24" fillId="2" borderId="49" xfId="0" applyFont="1" applyFill="1" applyBorder="1" applyAlignment="1" applyProtection="1">
      <alignment horizontal="center" vertical="center"/>
      <protection locked="0"/>
    </xf>
    <xf numFmtId="0" fontId="24" fillId="2" borderId="51" xfId="0" applyFont="1" applyFill="1" applyBorder="1" applyAlignment="1" applyProtection="1">
      <alignment horizontal="center" vertical="center"/>
      <protection locked="0"/>
    </xf>
    <xf numFmtId="0" fontId="30" fillId="2" borderId="48" xfId="0" applyFont="1" applyFill="1" applyBorder="1" applyAlignment="1" applyProtection="1">
      <alignment horizontal="left" vertical="center"/>
      <protection locked="0"/>
    </xf>
    <xf numFmtId="0" fontId="24" fillId="2" borderId="49" xfId="0" applyFont="1" applyFill="1" applyBorder="1" applyAlignment="1" applyProtection="1">
      <alignment horizontal="left" vertical="center"/>
      <protection locked="0"/>
    </xf>
    <xf numFmtId="0" fontId="24" fillId="2" borderId="51" xfId="0" applyFont="1" applyFill="1" applyBorder="1" applyAlignment="1" applyProtection="1">
      <alignment horizontal="left" vertical="center"/>
      <protection locked="0"/>
    </xf>
    <xf numFmtId="0" fontId="1" fillId="8" borderId="0" xfId="0" applyFont="1" applyFill="1" applyAlignment="1" applyProtection="1">
      <alignment horizontal="left" vertical="top" wrapText="1"/>
      <protection hidden="1"/>
    </xf>
    <xf numFmtId="0" fontId="0" fillId="0" borderId="39" xfId="0" applyBorder="1" applyAlignment="1" applyProtection="1">
      <alignment wrapText="1"/>
      <protection hidden="1"/>
    </xf>
    <xf numFmtId="0" fontId="0" fillId="0" borderId="40" xfId="0" applyBorder="1" applyAlignment="1" applyProtection="1">
      <alignment wrapText="1"/>
      <protection hidden="1"/>
    </xf>
    <xf numFmtId="0" fontId="0" fillId="0" borderId="0" xfId="0" applyAlignment="1" applyProtection="1">
      <alignment wrapText="1"/>
      <protection hidden="1"/>
    </xf>
    <xf numFmtId="0" fontId="0" fillId="0" borderId="13" xfId="0" applyBorder="1" applyAlignment="1" applyProtection="1">
      <alignment wrapText="1"/>
      <protection hidden="1"/>
    </xf>
    <xf numFmtId="0" fontId="1" fillId="3" borderId="0" xfId="0" applyFont="1" applyFill="1" applyAlignment="1" applyProtection="1">
      <alignment horizontal="center"/>
      <protection hidden="1"/>
    </xf>
    <xf numFmtId="0" fontId="1" fillId="3" borderId="13" xfId="0" applyFont="1" applyFill="1" applyBorder="1" applyAlignment="1" applyProtection="1">
      <alignment horizontal="center"/>
      <protection hidden="1"/>
    </xf>
    <xf numFmtId="0" fontId="0" fillId="2" borderId="2" xfId="0" applyFill="1" applyBorder="1" applyAlignment="1" applyProtection="1">
      <alignment horizontal="left" wrapText="1"/>
      <protection locked="0"/>
    </xf>
    <xf numFmtId="0" fontId="1" fillId="2" borderId="16" xfId="0" applyFont="1" applyFill="1" applyBorder="1" applyAlignment="1" applyProtection="1">
      <alignment horizontal="left" wrapText="1"/>
      <protection locked="0"/>
    </xf>
    <xf numFmtId="0" fontId="30" fillId="2" borderId="0" xfId="0" applyFont="1" applyFill="1" applyAlignment="1" applyProtection="1">
      <alignment horizontal="left" vertical="top" wrapText="1"/>
      <protection locked="0"/>
    </xf>
    <xf numFmtId="0" fontId="30" fillId="2" borderId="13" xfId="0" applyFont="1" applyFill="1" applyBorder="1" applyAlignment="1" applyProtection="1">
      <alignment horizontal="left" vertical="top" wrapText="1"/>
      <protection locked="0"/>
    </xf>
    <xf numFmtId="0" fontId="24" fillId="2" borderId="50" xfId="0" applyFont="1" applyFill="1" applyBorder="1" applyAlignment="1" applyProtection="1">
      <alignment horizontal="left" vertical="center"/>
      <protection locked="0"/>
    </xf>
    <xf numFmtId="0" fontId="0" fillId="2" borderId="49" xfId="1" applyNumberFormat="1" applyFont="1" applyFill="1" applyBorder="1" applyAlignment="1" applyProtection="1">
      <alignment horizontal="left"/>
      <protection locked="0"/>
    </xf>
    <xf numFmtId="0" fontId="0" fillId="2" borderId="52" xfId="1" applyNumberFormat="1" applyFont="1" applyFill="1" applyBorder="1" applyAlignment="1" applyProtection="1">
      <alignment horizontal="left"/>
      <protection locked="0"/>
    </xf>
    <xf numFmtId="0" fontId="24" fillId="0" borderId="0" xfId="0" applyFont="1" applyAlignment="1" applyProtection="1">
      <alignment vertical="center" wrapText="1"/>
      <protection hidden="1"/>
    </xf>
    <xf numFmtId="0" fontId="24" fillId="0" borderId="13" xfId="0" applyFont="1" applyBorder="1" applyAlignment="1" applyProtection="1">
      <alignment vertical="center" wrapText="1"/>
      <protection hidden="1"/>
    </xf>
    <xf numFmtId="0" fontId="0" fillId="2" borderId="57" xfId="1" applyNumberFormat="1" applyFont="1" applyFill="1" applyBorder="1" applyAlignment="1" applyProtection="1">
      <alignment horizontal="left"/>
      <protection locked="0"/>
    </xf>
    <xf numFmtId="0" fontId="0" fillId="2" borderId="58" xfId="1" applyNumberFormat="1" applyFont="1" applyFill="1" applyBorder="1" applyAlignment="1" applyProtection="1">
      <alignment horizontal="left"/>
      <protection locked="0"/>
    </xf>
    <xf numFmtId="9" fontId="1" fillId="0" borderId="2" xfId="1" applyFont="1" applyBorder="1" applyAlignment="1" applyProtection="1">
      <alignment horizontal="center"/>
      <protection hidden="1"/>
    </xf>
    <xf numFmtId="9" fontId="1" fillId="0" borderId="12" xfId="1" applyFont="1" applyBorder="1" applyAlignment="1" applyProtection="1">
      <alignment horizontal="center"/>
      <protection hidden="1"/>
    </xf>
    <xf numFmtId="0" fontId="26" fillId="2" borderId="48" xfId="0" applyFont="1" applyFill="1" applyBorder="1" applyAlignment="1" applyProtection="1">
      <alignment horizontal="left" vertical="center"/>
      <protection locked="0"/>
    </xf>
    <xf numFmtId="0" fontId="0" fillId="2" borderId="0" xfId="0" applyFill="1" applyAlignment="1" applyProtection="1">
      <alignment horizontal="left" wrapText="1"/>
      <protection hidden="1"/>
    </xf>
    <xf numFmtId="0" fontId="0" fillId="2" borderId="13" xfId="0" applyFill="1" applyBorder="1" applyAlignment="1" applyProtection="1">
      <alignment horizontal="left" wrapText="1"/>
      <protection hidden="1"/>
    </xf>
    <xf numFmtId="0" fontId="0" fillId="2" borderId="0" xfId="0" applyFill="1" applyAlignment="1">
      <alignment horizontal="left" wrapText="1"/>
    </xf>
    <xf numFmtId="0" fontId="0" fillId="2" borderId="13" xfId="0" applyFill="1" applyBorder="1" applyAlignment="1">
      <alignment horizontal="left" wrapText="1"/>
    </xf>
    <xf numFmtId="0" fontId="27" fillId="8" borderId="0" xfId="0" applyFont="1" applyFill="1" applyAlignment="1" applyProtection="1">
      <alignment horizontal="left" vertical="top" wrapText="1"/>
      <protection hidden="1"/>
    </xf>
    <xf numFmtId="0" fontId="1" fillId="3" borderId="9"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54" xfId="0" applyFont="1" applyFill="1" applyBorder="1" applyAlignment="1" applyProtection="1">
      <alignment horizontal="center"/>
      <protection hidden="1"/>
    </xf>
    <xf numFmtId="0" fontId="0" fillId="2" borderId="0" xfId="0" applyFill="1" applyAlignment="1" applyProtection="1">
      <alignment horizontal="left"/>
      <protection locked="0"/>
    </xf>
    <xf numFmtId="0" fontId="0" fillId="2" borderId="13" xfId="0" applyFill="1" applyBorder="1" applyAlignment="1" applyProtection="1">
      <alignment horizontal="left"/>
      <protection locked="0"/>
    </xf>
    <xf numFmtId="0" fontId="43" fillId="2" borderId="48" xfId="0" applyFont="1" applyFill="1" applyBorder="1" applyAlignment="1" applyProtection="1">
      <alignment horizontal="left" vertical="top"/>
      <protection locked="0"/>
    </xf>
    <xf numFmtId="0" fontId="27" fillId="8" borderId="0" xfId="0" applyFont="1" applyFill="1" applyAlignment="1" applyProtection="1">
      <alignment wrapText="1"/>
      <protection hidden="1"/>
    </xf>
    <xf numFmtId="0" fontId="27" fillId="8" borderId="13" xfId="0" applyFont="1" applyFill="1" applyBorder="1" applyAlignment="1" applyProtection="1">
      <alignment wrapText="1"/>
      <protection hidden="1"/>
    </xf>
    <xf numFmtId="0" fontId="1" fillId="2" borderId="2"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54" xfId="0" applyFill="1" applyBorder="1" applyAlignment="1" applyProtection="1">
      <alignment horizontal="left" wrapText="1"/>
      <protection locked="0"/>
    </xf>
    <xf numFmtId="0" fontId="24" fillId="0" borderId="0" xfId="0" applyFont="1" applyAlignment="1" applyProtection="1">
      <alignment horizontal="left" vertical="top" wrapText="1"/>
      <protection hidden="1"/>
    </xf>
    <xf numFmtId="0" fontId="24" fillId="0" borderId="13" xfId="0" applyFont="1" applyBorder="1" applyAlignment="1" applyProtection="1">
      <alignment horizontal="left" vertical="top" wrapText="1"/>
      <protection hidden="1"/>
    </xf>
    <xf numFmtId="0" fontId="1" fillId="2" borderId="0" xfId="0" applyFont="1" applyFill="1" applyAlignment="1" applyProtection="1">
      <alignment horizontal="left" wrapText="1"/>
      <protection locked="0"/>
    </xf>
    <xf numFmtId="0" fontId="1" fillId="2" borderId="13" xfId="0" applyFont="1" applyFill="1" applyBorder="1" applyAlignment="1" applyProtection="1">
      <alignment horizontal="left" wrapText="1"/>
      <protection locked="0"/>
    </xf>
    <xf numFmtId="0" fontId="24" fillId="2" borderId="48" xfId="0" applyFont="1" applyFill="1" applyBorder="1" applyAlignment="1" applyProtection="1">
      <alignment horizontal="left" vertical="center" wrapText="1"/>
      <protection locked="0"/>
    </xf>
    <xf numFmtId="0" fontId="56" fillId="2" borderId="49" xfId="0" applyFont="1" applyFill="1" applyBorder="1" applyAlignment="1" applyProtection="1">
      <alignment horizontal="left" vertical="center"/>
      <protection locked="0"/>
    </xf>
    <xf numFmtId="0" fontId="56" fillId="2" borderId="50" xfId="0" applyFont="1" applyFill="1" applyBorder="1" applyAlignment="1" applyProtection="1">
      <alignment horizontal="left" vertical="center"/>
      <protection locked="0"/>
    </xf>
    <xf numFmtId="0" fontId="56" fillId="2" borderId="51" xfId="0" applyFont="1" applyFill="1" applyBorder="1" applyAlignment="1" applyProtection="1">
      <alignment horizontal="left" vertical="center"/>
      <protection locked="0"/>
    </xf>
    <xf numFmtId="0" fontId="24" fillId="2" borderId="50" xfId="0" applyFont="1" applyFill="1" applyBorder="1" applyAlignment="1" applyProtection="1">
      <alignment horizontal="center" vertical="center"/>
      <protection locked="0"/>
    </xf>
    <xf numFmtId="0" fontId="0" fillId="0" borderId="33" xfId="0" applyBorder="1" applyAlignment="1" applyProtection="1">
      <alignment horizontal="left" vertical="top" wrapText="1"/>
      <protection hidden="1"/>
    </xf>
    <xf numFmtId="0" fontId="0" fillId="0" borderId="34"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0" fontId="0" fillId="0" borderId="14" xfId="0" applyBorder="1" applyAlignment="1" applyProtection="1">
      <alignment horizontal="left" vertical="top" wrapText="1"/>
      <protection hidden="1"/>
    </xf>
    <xf numFmtId="0" fontId="0" fillId="0" borderId="36" xfId="0" applyBorder="1" applyAlignment="1" applyProtection="1">
      <alignment horizontal="left" vertical="top" wrapText="1"/>
      <protection hidden="1"/>
    </xf>
    <xf numFmtId="0" fontId="1" fillId="3" borderId="33" xfId="0" applyFont="1" applyFill="1" applyBorder="1" applyAlignment="1" applyProtection="1">
      <alignment horizontal="center" vertical="center" wrapText="1"/>
      <protection hidden="1"/>
    </xf>
    <xf numFmtId="0" fontId="1" fillId="3" borderId="34" xfId="0" applyFont="1" applyFill="1" applyBorder="1" applyAlignment="1" applyProtection="1">
      <alignment horizontal="center" vertical="center" wrapText="1"/>
      <protection hidden="1"/>
    </xf>
    <xf numFmtId="0" fontId="1" fillId="3" borderId="11" xfId="0" applyFont="1" applyFill="1" applyBorder="1" applyAlignment="1" applyProtection="1">
      <alignment horizontal="center" vertical="center" wrapText="1"/>
      <protection hidden="1"/>
    </xf>
    <xf numFmtId="0" fontId="1" fillId="3" borderId="35" xfId="0" applyFont="1" applyFill="1" applyBorder="1" applyAlignment="1" applyProtection="1">
      <alignment horizontal="center" vertical="center" wrapText="1"/>
      <protection hidden="1"/>
    </xf>
    <xf numFmtId="0" fontId="1" fillId="3" borderId="14" xfId="0" applyFont="1" applyFill="1" applyBorder="1" applyAlignment="1" applyProtection="1">
      <alignment horizontal="center" vertical="center" wrapText="1"/>
      <protection hidden="1"/>
    </xf>
    <xf numFmtId="0" fontId="1" fillId="3" borderId="36" xfId="0" applyFont="1" applyFill="1" applyBorder="1" applyAlignment="1" applyProtection="1">
      <alignment horizontal="center" vertical="center" wrapText="1"/>
      <protection hidden="1"/>
    </xf>
    <xf numFmtId="0" fontId="1" fillId="3" borderId="20" xfId="0" applyFont="1" applyFill="1" applyBorder="1" applyAlignment="1" applyProtection="1">
      <alignment horizontal="center" vertical="center" wrapText="1"/>
      <protection hidden="1"/>
    </xf>
    <xf numFmtId="0" fontId="1" fillId="3" borderId="21" xfId="0" applyFont="1" applyFill="1" applyBorder="1" applyAlignment="1" applyProtection="1">
      <alignment horizontal="center" vertical="center" wrapText="1"/>
      <protection hidden="1"/>
    </xf>
    <xf numFmtId="0" fontId="1" fillId="3" borderId="27" xfId="0" applyFont="1" applyFill="1" applyBorder="1" applyAlignment="1" applyProtection="1">
      <alignment horizontal="center" vertical="center" wrapText="1"/>
      <protection hidden="1"/>
    </xf>
    <xf numFmtId="0" fontId="1" fillId="3" borderId="23" xfId="0" applyFont="1" applyFill="1" applyBorder="1" applyAlignment="1" applyProtection="1">
      <alignment horizontal="center" vertical="center" wrapText="1"/>
      <protection hidden="1"/>
    </xf>
    <xf numFmtId="0" fontId="1" fillId="3" borderId="25" xfId="0" applyFont="1" applyFill="1" applyBorder="1" applyAlignment="1" applyProtection="1">
      <alignment horizontal="center" vertical="center" wrapText="1"/>
      <protection hidden="1"/>
    </xf>
    <xf numFmtId="0" fontId="1" fillId="3" borderId="28" xfId="0" applyFont="1" applyFill="1" applyBorder="1" applyAlignment="1" applyProtection="1">
      <alignment horizontal="center" vertical="center" wrapText="1"/>
      <protection hidden="1"/>
    </xf>
    <xf numFmtId="0" fontId="1" fillId="3" borderId="32" xfId="0" applyFont="1" applyFill="1" applyBorder="1" applyAlignment="1" applyProtection="1">
      <alignment horizontal="center" vertical="center" wrapText="1"/>
      <protection hidden="1"/>
    </xf>
    <xf numFmtId="0" fontId="1" fillId="3" borderId="37" xfId="0" applyFont="1" applyFill="1" applyBorder="1" applyAlignment="1" applyProtection="1">
      <alignment horizontal="center" vertical="center" wrapText="1"/>
      <protection hidden="1"/>
    </xf>
    <xf numFmtId="0" fontId="29" fillId="7" borderId="17" xfId="0" applyFont="1" applyFill="1" applyBorder="1" applyAlignment="1" applyProtection="1">
      <alignment horizontal="center" vertical="center" wrapText="1"/>
      <protection hidden="1"/>
    </xf>
    <xf numFmtId="0" fontId="29" fillId="7" borderId="19" xfId="0" applyFont="1" applyFill="1" applyBorder="1" applyAlignment="1" applyProtection="1">
      <alignment horizontal="center" vertical="center" wrapText="1"/>
      <protection hidden="1"/>
    </xf>
    <xf numFmtId="0" fontId="1" fillId="9" borderId="28" xfId="0" applyFont="1" applyFill="1" applyBorder="1" applyAlignment="1" applyProtection="1">
      <alignment horizontal="center" vertical="center" wrapText="1"/>
      <protection hidden="1"/>
    </xf>
    <xf numFmtId="0" fontId="1" fillId="9" borderId="32" xfId="0" applyFont="1" applyFill="1" applyBorder="1" applyAlignment="1" applyProtection="1">
      <alignment horizontal="center" vertical="center" wrapText="1"/>
      <protection hidden="1"/>
    </xf>
    <xf numFmtId="0" fontId="1" fillId="9" borderId="37" xfId="0" applyFont="1" applyFill="1" applyBorder="1" applyAlignment="1" applyProtection="1">
      <alignment horizontal="center" vertical="center" wrapText="1"/>
      <protection hidden="1"/>
    </xf>
    <xf numFmtId="0" fontId="29" fillId="7" borderId="18" xfId="0" applyFont="1" applyFill="1" applyBorder="1" applyAlignment="1" applyProtection="1">
      <alignment horizontal="center" vertical="center" wrapText="1"/>
      <protection hidden="1"/>
    </xf>
    <xf numFmtId="0" fontId="1" fillId="3" borderId="61" xfId="0" applyFont="1" applyFill="1" applyBorder="1" applyAlignment="1" applyProtection="1">
      <alignment horizontal="center" vertical="center" wrapText="1"/>
      <protection hidden="1"/>
    </xf>
    <xf numFmtId="0" fontId="0" fillId="0" borderId="44" xfId="0" applyBorder="1" applyAlignment="1" applyProtection="1">
      <alignment horizontal="left" vertical="top" wrapText="1"/>
      <protection hidden="1"/>
    </xf>
    <xf numFmtId="0" fontId="0" fillId="0" borderId="45" xfId="0" applyBorder="1" applyAlignment="1" applyProtection="1">
      <alignment horizontal="left" vertical="top" wrapText="1"/>
      <protection hidden="1"/>
    </xf>
    <xf numFmtId="0" fontId="0" fillId="0" borderId="22" xfId="0" applyBorder="1" applyAlignment="1" applyProtection="1">
      <alignment horizontal="left" vertical="top" wrapText="1"/>
      <protection hidden="1"/>
    </xf>
    <xf numFmtId="0" fontId="0" fillId="0" borderId="1" xfId="0" applyBorder="1" applyAlignment="1" applyProtection="1">
      <alignment horizontal="left" vertical="top" wrapText="1"/>
      <protection hidden="1"/>
    </xf>
    <xf numFmtId="0" fontId="0" fillId="0" borderId="24" xfId="0" applyBorder="1" applyAlignment="1" applyProtection="1">
      <alignment horizontal="left" vertical="top" wrapText="1"/>
      <protection hidden="1"/>
    </xf>
    <xf numFmtId="0" fontId="0" fillId="0" borderId="46" xfId="0" applyBorder="1" applyAlignment="1" applyProtection="1">
      <alignment horizontal="left" vertical="top" wrapText="1"/>
      <protection hidden="1"/>
    </xf>
    <xf numFmtId="0" fontId="0" fillId="0" borderId="11" xfId="0" applyBorder="1" applyAlignment="1" applyProtection="1">
      <alignment horizontal="center"/>
      <protection hidden="1"/>
    </xf>
    <xf numFmtId="0" fontId="0" fillId="0" borderId="64" xfId="0" applyBorder="1" applyAlignment="1" applyProtection="1">
      <alignment horizontal="left" vertical="top" wrapText="1"/>
      <protection hidden="1"/>
    </xf>
    <xf numFmtId="0" fontId="0" fillId="0" borderId="65" xfId="0" applyBorder="1" applyAlignment="1" applyProtection="1">
      <alignment horizontal="left" vertical="top" wrapText="1"/>
      <protection hidden="1"/>
    </xf>
    <xf numFmtId="0" fontId="0" fillId="0" borderId="38"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0" fillId="0" borderId="70" xfId="0"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19" fillId="0" borderId="0" xfId="0" applyFont="1" applyAlignment="1" applyProtection="1">
      <alignment horizontal="left" vertical="center" wrapText="1"/>
      <protection hidden="1"/>
    </xf>
    <xf numFmtId="0" fontId="17" fillId="6" borderId="2" xfId="0" applyFont="1" applyFill="1" applyBorder="1" applyAlignment="1" applyProtection="1">
      <alignment horizontal="center"/>
      <protection locked="0"/>
    </xf>
  </cellXfs>
  <cellStyles count="4">
    <cellStyle name="Currency" xfId="2" builtinId="4"/>
    <cellStyle name="Hyperlink" xfId="3" builtinId="8"/>
    <cellStyle name="Normal" xfId="0" builtinId="0"/>
    <cellStyle name="Percent" xfId="1" builtinId="5"/>
  </cellStyles>
  <dxfs count="259">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6" formatCode=";;;"/>
    </dxf>
    <dxf>
      <numFmt numFmtId="166" formatCode=";;;"/>
    </dxf>
    <dxf>
      <numFmt numFmtId="166" formatCode=";;;"/>
    </dxf>
    <dxf>
      <numFmt numFmtId="166" formatCode=";;;"/>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numFmt numFmtId="164" formatCode=";;;&quot;Out-of-Pocket Maximum&quot;"/>
    </dxf>
    <dxf>
      <numFmt numFmtId="165" formatCode=";;;&quot;Copayment&quot;"/>
    </dxf>
    <dxf>
      <fill>
        <patternFill patternType="lightUp"/>
      </fill>
    </dxf>
    <dxf>
      <fill>
        <patternFill patternType="lightUp"/>
      </fill>
    </dxf>
    <dxf>
      <fill>
        <patternFill patternType="lightUp"/>
      </fill>
    </dxf>
    <dxf>
      <fill>
        <patternFill patternType="lightUp"/>
      </fill>
    </dxf>
    <dxf>
      <numFmt numFmtId="166" formatCode=";;;"/>
    </dxf>
    <dxf>
      <fill>
        <patternFill patternType="lightUp"/>
      </fill>
    </dxf>
    <dxf>
      <fill>
        <patternFill patternType="lightUp"/>
      </fill>
    </dxf>
    <dxf>
      <fill>
        <patternFill patternType="lightUp"/>
      </fill>
    </dxf>
  </dxfs>
  <tableStyles count="0" defaultTableStyle="TableStyleMedium2" defaultPivotStyle="PivotStyleLight16"/>
  <colors>
    <mruColors>
      <color rgb="FF0000FF"/>
      <color rgb="FFF8971D"/>
      <color rgb="FFD9D9D9"/>
      <color rgb="FFFCE4D6"/>
      <color rgb="FF7AC142"/>
      <color rgb="FF38939B"/>
      <color rgb="FF9CC5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82</xdr:row>
      <xdr:rowOff>0</xdr:rowOff>
    </xdr:from>
    <xdr:to>
      <xdr:col>3</xdr:col>
      <xdr:colOff>43815</xdr:colOff>
      <xdr:row>84</xdr:row>
      <xdr:rowOff>19050</xdr:rowOff>
    </xdr:to>
    <xdr:pic>
      <xdr:nvPicPr>
        <xdr:cNvPr id="3" name="Picture 2" descr="dch_logo_2012_2.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49675"/>
          <a:ext cx="169164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4848225</xdr:colOff>
      <xdr:row>81</xdr:row>
      <xdr:rowOff>123825</xdr:rowOff>
    </xdr:from>
    <xdr:to>
      <xdr:col>3</xdr:col>
      <xdr:colOff>6437398</xdr:colOff>
      <xdr:row>84</xdr:row>
      <xdr:rowOff>133350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96050" y="16383000"/>
          <a:ext cx="1589173" cy="581025"/>
        </a:xfrm>
        <a:prstGeom prst="rect">
          <a:avLst/>
        </a:prstGeom>
      </xdr:spPr>
    </xdr:pic>
    <xdr:clientData/>
  </xdr:twoCellAnchor>
  <xdr:twoCellAnchor>
    <xdr:from>
      <xdr:col>3</xdr:col>
      <xdr:colOff>4781549</xdr:colOff>
      <xdr:row>0</xdr:row>
      <xdr:rowOff>9525</xdr:rowOff>
    </xdr:from>
    <xdr:to>
      <xdr:col>3</xdr:col>
      <xdr:colOff>6591300</xdr:colOff>
      <xdr:row>1</xdr:row>
      <xdr:rowOff>9525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429374" y="9525"/>
          <a:ext cx="1809751"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050" i="1">
              <a:solidFill>
                <a:schemeClr val="bg1">
                  <a:lumMod val="65000"/>
                </a:schemeClr>
              </a:solidFill>
            </a:rPr>
            <a:t>Proprietary and Confidential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1"/>
  <sheetViews>
    <sheetView showGridLines="0" tabSelected="1" zoomScaleNormal="100" workbookViewId="0">
      <pane ySplit="9" topLeftCell="A10" activePane="bottomLeft" state="frozen"/>
      <selection pane="bottomLeft" activeCell="D2" sqref="D2"/>
    </sheetView>
  </sheetViews>
  <sheetFormatPr defaultColWidth="9.15625" defaultRowHeight="14.4" x14ac:dyDescent="0.55000000000000004"/>
  <cols>
    <col min="1" max="1" width="4.83984375" customWidth="1"/>
    <col min="2" max="2" width="6.41796875" customWidth="1"/>
    <col min="3" max="3" width="13.41796875" customWidth="1"/>
    <col min="4" max="4" width="99" customWidth="1"/>
  </cols>
  <sheetData>
    <row r="1" spans="1:5" ht="18.3" x14ac:dyDescent="0.7">
      <c r="A1" s="2" t="s">
        <v>0</v>
      </c>
      <c r="D1" s="41"/>
    </row>
    <row r="2" spans="1:5" ht="25.8" x14ac:dyDescent="0.95">
      <c r="A2" s="3" t="s">
        <v>1</v>
      </c>
    </row>
    <row r="4" spans="1:5" x14ac:dyDescent="0.55000000000000004">
      <c r="A4" s="1" t="s">
        <v>2</v>
      </c>
      <c r="D4" s="40" t="s">
        <v>3</v>
      </c>
    </row>
    <row r="5" spans="1:5" x14ac:dyDescent="0.55000000000000004">
      <c r="A5" s="1" t="s">
        <v>4</v>
      </c>
      <c r="D5" s="40" t="s">
        <v>5</v>
      </c>
    </row>
    <row r="6" spans="1:5" x14ac:dyDescent="0.55000000000000004">
      <c r="A6" s="1" t="s">
        <v>6</v>
      </c>
      <c r="D6" s="40" t="s">
        <v>7</v>
      </c>
    </row>
    <row r="7" spans="1:5" x14ac:dyDescent="0.55000000000000004">
      <c r="A7" s="1" t="s">
        <v>8</v>
      </c>
      <c r="D7" s="382" t="s">
        <v>714</v>
      </c>
    </row>
    <row r="8" spans="1:5" x14ac:dyDescent="0.55000000000000004">
      <c r="A8" s="1" t="s">
        <v>9</v>
      </c>
      <c r="D8" s="383" t="s">
        <v>746</v>
      </c>
      <c r="E8" s="36"/>
    </row>
    <row r="10" spans="1:5" x14ac:dyDescent="0.55000000000000004">
      <c r="A10" s="4" t="s">
        <v>10</v>
      </c>
    </row>
    <row r="11" spans="1:5" x14ac:dyDescent="0.55000000000000004">
      <c r="A11" s="4"/>
    </row>
    <row r="12" spans="1:5" x14ac:dyDescent="0.55000000000000004">
      <c r="A12" s="387" t="s">
        <v>11</v>
      </c>
      <c r="B12" s="387"/>
      <c r="C12" s="387"/>
      <c r="D12" s="387"/>
    </row>
    <row r="13" spans="1:5" x14ac:dyDescent="0.55000000000000004">
      <c r="A13" s="387"/>
      <c r="B13" s="387"/>
      <c r="C13" s="387"/>
      <c r="D13" s="387"/>
    </row>
    <row r="14" spans="1:5" x14ac:dyDescent="0.55000000000000004">
      <c r="A14" s="387"/>
      <c r="B14" s="387"/>
      <c r="C14" s="387"/>
      <c r="D14" s="387"/>
    </row>
    <row r="15" spans="1:5" x14ac:dyDescent="0.55000000000000004">
      <c r="A15" s="387"/>
      <c r="B15" s="387"/>
      <c r="C15" s="387"/>
      <c r="D15" s="387"/>
    </row>
    <row r="16" spans="1:5" x14ac:dyDescent="0.55000000000000004">
      <c r="A16" s="387"/>
      <c r="B16" s="387"/>
      <c r="C16" s="387"/>
      <c r="D16" s="387"/>
    </row>
    <row r="17" spans="1:4" x14ac:dyDescent="0.55000000000000004">
      <c r="A17" s="4"/>
    </row>
    <row r="18" spans="1:4" ht="15" customHeight="1" x14ac:dyDescent="0.55000000000000004">
      <c r="A18" s="386" t="s">
        <v>12</v>
      </c>
      <c r="B18" s="386"/>
      <c r="C18" s="386"/>
      <c r="D18" s="386"/>
    </row>
    <row r="19" spans="1:4" x14ac:dyDescent="0.55000000000000004">
      <c r="A19" s="386"/>
      <c r="B19" s="386"/>
      <c r="C19" s="386"/>
      <c r="D19" s="386"/>
    </row>
    <row r="20" spans="1:4" x14ac:dyDescent="0.55000000000000004">
      <c r="A20" s="386"/>
      <c r="B20" s="386"/>
      <c r="C20" s="386"/>
      <c r="D20" s="386"/>
    </row>
    <row r="21" spans="1:4" x14ac:dyDescent="0.55000000000000004">
      <c r="A21" s="386"/>
      <c r="B21" s="386"/>
      <c r="C21" s="386"/>
      <c r="D21" s="386"/>
    </row>
    <row r="22" spans="1:4" x14ac:dyDescent="0.55000000000000004">
      <c r="A22" s="386"/>
      <c r="B22" s="386"/>
      <c r="C22" s="386"/>
      <c r="D22" s="386"/>
    </row>
    <row r="23" spans="1:4" x14ac:dyDescent="0.55000000000000004">
      <c r="A23" s="386"/>
      <c r="B23" s="386"/>
      <c r="C23" s="386"/>
      <c r="D23" s="386"/>
    </row>
    <row r="24" spans="1:4" x14ac:dyDescent="0.55000000000000004">
      <c r="A24" s="386"/>
      <c r="B24" s="386"/>
      <c r="C24" s="386"/>
      <c r="D24" s="386"/>
    </row>
    <row r="25" spans="1:4" ht="15" customHeight="1" x14ac:dyDescent="0.55000000000000004">
      <c r="B25" s="334"/>
      <c r="C25" s="334"/>
      <c r="D25" s="334"/>
    </row>
    <row r="26" spans="1:4" ht="15" customHeight="1" x14ac:dyDescent="0.55000000000000004">
      <c r="A26" s="386" t="s">
        <v>13</v>
      </c>
      <c r="B26" s="386"/>
      <c r="C26" s="386"/>
      <c r="D26" s="386"/>
    </row>
    <row r="27" spans="1:4" x14ac:dyDescent="0.55000000000000004">
      <c r="A27" s="386"/>
      <c r="B27" s="386"/>
      <c r="C27" s="386"/>
      <c r="D27" s="386"/>
    </row>
    <row r="28" spans="1:4" x14ac:dyDescent="0.55000000000000004">
      <c r="A28" s="13"/>
    </row>
    <row r="29" spans="1:4" ht="15" customHeight="1" x14ac:dyDescent="0.55000000000000004">
      <c r="A29" s="385" t="s">
        <v>14</v>
      </c>
      <c r="B29" s="385"/>
      <c r="C29" s="385"/>
      <c r="D29" s="385"/>
    </row>
    <row r="30" spans="1:4" ht="15" customHeight="1" x14ac:dyDescent="0.55000000000000004">
      <c r="A30" s="385"/>
      <c r="B30" s="385"/>
      <c r="C30" s="385"/>
      <c r="D30" s="385"/>
    </row>
    <row r="31" spans="1:4" ht="15" customHeight="1" x14ac:dyDescent="0.55000000000000004">
      <c r="A31" s="333"/>
      <c r="B31" s="333"/>
      <c r="C31" s="333"/>
      <c r="D31" s="333"/>
    </row>
    <row r="32" spans="1:4" x14ac:dyDescent="0.55000000000000004">
      <c r="A32" t="s">
        <v>15</v>
      </c>
    </row>
    <row r="34" spans="1:4" x14ac:dyDescent="0.55000000000000004">
      <c r="B34" s="24" t="s">
        <v>16</v>
      </c>
      <c r="C34" s="24"/>
    </row>
    <row r="35" spans="1:4" x14ac:dyDescent="0.55000000000000004">
      <c r="B35" s="24" t="s">
        <v>17</v>
      </c>
      <c r="C35" s="24"/>
    </row>
    <row r="36" spans="1:4" x14ac:dyDescent="0.55000000000000004">
      <c r="B36" s="24"/>
      <c r="C36" s="24" t="s">
        <v>18</v>
      </c>
    </row>
    <row r="37" spans="1:4" x14ac:dyDescent="0.55000000000000004">
      <c r="B37" s="24"/>
      <c r="C37" s="24" t="s">
        <v>19</v>
      </c>
    </row>
    <row r="38" spans="1:4" x14ac:dyDescent="0.55000000000000004">
      <c r="B38" s="24"/>
      <c r="C38" s="24" t="s">
        <v>20</v>
      </c>
    </row>
    <row r="39" spans="1:4" x14ac:dyDescent="0.55000000000000004">
      <c r="B39" s="31"/>
      <c r="C39" s="31"/>
    </row>
    <row r="40" spans="1:4" x14ac:dyDescent="0.55000000000000004">
      <c r="A40" s="388" t="s">
        <v>21</v>
      </c>
      <c r="B40" s="388"/>
      <c r="C40" s="388"/>
      <c r="D40" s="388"/>
    </row>
    <row r="41" spans="1:4" x14ac:dyDescent="0.55000000000000004">
      <c r="A41" s="388"/>
      <c r="B41" s="388"/>
      <c r="C41" s="388"/>
      <c r="D41" s="388"/>
    </row>
    <row r="42" spans="1:4" x14ac:dyDescent="0.55000000000000004">
      <c r="A42" s="388"/>
      <c r="B42" s="388"/>
      <c r="C42" s="388"/>
      <c r="D42" s="388"/>
    </row>
    <row r="43" spans="1:4" x14ac:dyDescent="0.55000000000000004">
      <c r="A43" s="39"/>
      <c r="B43" s="39"/>
      <c r="C43" s="39"/>
      <c r="D43" s="39"/>
    </row>
    <row r="44" spans="1:4" x14ac:dyDescent="0.55000000000000004">
      <c r="A44" s="23"/>
      <c r="B44" s="24" t="s">
        <v>22</v>
      </c>
      <c r="C44" s="24"/>
      <c r="D44" s="23"/>
    </row>
    <row r="45" spans="1:4" x14ac:dyDescent="0.55000000000000004">
      <c r="A45" s="23"/>
      <c r="B45" s="24" t="s">
        <v>23</v>
      </c>
      <c r="C45" s="24"/>
      <c r="D45" s="23"/>
    </row>
    <row r="46" spans="1:4" x14ac:dyDescent="0.55000000000000004">
      <c r="A46" s="23"/>
      <c r="B46" s="24" t="s">
        <v>24</v>
      </c>
      <c r="C46" s="24"/>
      <c r="D46" s="23"/>
    </row>
    <row r="47" spans="1:4" x14ac:dyDescent="0.55000000000000004">
      <c r="A47" s="23"/>
      <c r="B47" s="23"/>
      <c r="C47" s="23"/>
      <c r="D47" s="23"/>
    </row>
    <row r="48" spans="1:4" x14ac:dyDescent="0.55000000000000004">
      <c r="A48" t="s">
        <v>25</v>
      </c>
    </row>
    <row r="50" spans="2:4" x14ac:dyDescent="0.55000000000000004">
      <c r="B50" s="14" t="s">
        <v>26</v>
      </c>
      <c r="C50" s="14"/>
      <c r="D50" s="389" t="s">
        <v>27</v>
      </c>
    </row>
    <row r="51" spans="2:4" x14ac:dyDescent="0.55000000000000004">
      <c r="B51" s="15" t="s">
        <v>28</v>
      </c>
      <c r="C51" s="15"/>
      <c r="D51" s="390"/>
    </row>
    <row r="52" spans="2:4" x14ac:dyDescent="0.55000000000000004">
      <c r="B52" s="16" t="s">
        <v>29</v>
      </c>
      <c r="C52" s="16"/>
      <c r="D52" s="391"/>
    </row>
    <row r="53" spans="2:4" ht="14.5" customHeight="1" x14ac:dyDescent="0.55000000000000004">
      <c r="B53" s="17" t="s">
        <v>30</v>
      </c>
      <c r="C53" s="17"/>
      <c r="D53" s="389" t="s">
        <v>31</v>
      </c>
    </row>
    <row r="54" spans="2:4" x14ac:dyDescent="0.55000000000000004">
      <c r="B54" s="18" t="s">
        <v>32</v>
      </c>
      <c r="C54" s="18"/>
      <c r="D54" s="390"/>
    </row>
    <row r="55" spans="2:4" x14ac:dyDescent="0.55000000000000004">
      <c r="B55" s="18" t="s">
        <v>33</v>
      </c>
      <c r="C55" s="18"/>
      <c r="D55" s="390"/>
    </row>
    <row r="56" spans="2:4" x14ac:dyDescent="0.55000000000000004">
      <c r="B56" s="332" t="s">
        <v>34</v>
      </c>
      <c r="C56" s="332"/>
      <c r="D56" s="390"/>
    </row>
    <row r="57" spans="2:4" x14ac:dyDescent="0.55000000000000004">
      <c r="B57" s="396" t="s">
        <v>35</v>
      </c>
      <c r="C57" s="397"/>
      <c r="D57" s="391"/>
    </row>
    <row r="58" spans="2:4" ht="14.5" customHeight="1" x14ac:dyDescent="0.55000000000000004">
      <c r="B58" s="19" t="s">
        <v>36</v>
      </c>
      <c r="C58" s="19"/>
      <c r="D58" s="389" t="s">
        <v>37</v>
      </c>
    </row>
    <row r="59" spans="2:4" x14ac:dyDescent="0.55000000000000004">
      <c r="B59" s="20" t="s">
        <v>38</v>
      </c>
      <c r="C59" s="20"/>
      <c r="D59" s="390"/>
    </row>
    <row r="60" spans="2:4" ht="24" customHeight="1" x14ac:dyDescent="0.55000000000000004">
      <c r="B60" s="392" t="s">
        <v>39</v>
      </c>
      <c r="C60" s="393"/>
      <c r="D60" s="390"/>
    </row>
    <row r="61" spans="2:4" x14ac:dyDescent="0.55000000000000004">
      <c r="B61" s="20" t="s">
        <v>40</v>
      </c>
      <c r="C61" s="20"/>
      <c r="D61" s="390"/>
    </row>
    <row r="62" spans="2:4" x14ac:dyDescent="0.55000000000000004">
      <c r="B62" s="20" t="s">
        <v>41</v>
      </c>
      <c r="C62" s="20"/>
      <c r="D62" s="390"/>
    </row>
    <row r="63" spans="2:4" x14ac:dyDescent="0.55000000000000004">
      <c r="B63" s="20" t="s">
        <v>42</v>
      </c>
      <c r="C63" s="20"/>
      <c r="D63" s="390"/>
    </row>
    <row r="64" spans="2:4" x14ac:dyDescent="0.55000000000000004">
      <c r="B64" s="20" t="s">
        <v>43</v>
      </c>
      <c r="C64" s="20"/>
      <c r="D64" s="390"/>
    </row>
    <row r="65" spans="1:4" x14ac:dyDescent="0.55000000000000004">
      <c r="B65" s="20" t="s">
        <v>44</v>
      </c>
      <c r="C65" s="20"/>
      <c r="D65" s="390"/>
    </row>
    <row r="66" spans="1:4" x14ac:dyDescent="0.55000000000000004">
      <c r="B66" s="20" t="s">
        <v>45</v>
      </c>
      <c r="C66" s="20"/>
      <c r="D66" s="390"/>
    </row>
    <row r="67" spans="1:4" x14ac:dyDescent="0.55000000000000004">
      <c r="B67" s="20" t="s">
        <v>46</v>
      </c>
      <c r="C67" s="20"/>
      <c r="D67" s="390"/>
    </row>
    <row r="68" spans="1:4" x14ac:dyDescent="0.55000000000000004">
      <c r="B68" s="32" t="s">
        <v>47</v>
      </c>
      <c r="C68" s="20"/>
      <c r="D68" s="390"/>
    </row>
    <row r="69" spans="1:4" x14ac:dyDescent="0.55000000000000004">
      <c r="B69" s="32" t="s">
        <v>48</v>
      </c>
      <c r="C69" s="20"/>
      <c r="D69" s="390"/>
    </row>
    <row r="70" spans="1:4" ht="30.6" customHeight="1" x14ac:dyDescent="0.55000000000000004">
      <c r="B70" s="394" t="s">
        <v>49</v>
      </c>
      <c r="C70" s="395"/>
      <c r="D70" s="391"/>
    </row>
    <row r="71" spans="1:4" x14ac:dyDescent="0.55000000000000004">
      <c r="B71" s="21" t="s">
        <v>50</v>
      </c>
      <c r="C71" s="21"/>
      <c r="D71" s="22" t="s">
        <v>51</v>
      </c>
    </row>
    <row r="73" spans="1:4" x14ac:dyDescent="0.55000000000000004">
      <c r="A73" s="4" t="s">
        <v>52</v>
      </c>
    </row>
    <row r="74" spans="1:4" x14ac:dyDescent="0.55000000000000004">
      <c r="A74" t="s">
        <v>53</v>
      </c>
    </row>
    <row r="75" spans="1:4" x14ac:dyDescent="0.55000000000000004">
      <c r="A75" t="s">
        <v>54</v>
      </c>
    </row>
    <row r="76" spans="1:4" x14ac:dyDescent="0.55000000000000004">
      <c r="A76" t="s">
        <v>55</v>
      </c>
    </row>
    <row r="77" spans="1:4" x14ac:dyDescent="0.55000000000000004">
      <c r="A77" t="s">
        <v>56</v>
      </c>
    </row>
    <row r="78" spans="1:4" x14ac:dyDescent="0.55000000000000004">
      <c r="A78" s="384" t="s">
        <v>57</v>
      </c>
      <c r="B78" s="384"/>
      <c r="C78" s="384"/>
      <c r="D78" s="384"/>
    </row>
    <row r="79" spans="1:4" x14ac:dyDescent="0.55000000000000004">
      <c r="A79" s="384"/>
      <c r="B79" s="384"/>
      <c r="C79" s="384"/>
      <c r="D79" s="384"/>
    </row>
    <row r="80" spans="1:4" x14ac:dyDescent="0.55000000000000004">
      <c r="A80" s="384"/>
      <c r="B80" s="384"/>
      <c r="C80" s="384"/>
      <c r="D80" s="384"/>
    </row>
    <row r="81" spans="1:4" x14ac:dyDescent="0.55000000000000004">
      <c r="A81" s="384" t="s">
        <v>58</v>
      </c>
      <c r="B81" s="384"/>
      <c r="C81" s="384"/>
      <c r="D81" s="384"/>
    </row>
  </sheetData>
  <sheetProtection algorithmName="SHA-512" hashValue="bh1en3QXPRP6rBRwhh2OYwQrVgc9M9ySy5T64LT9QXxpNEe0HVdOxQ8wzlcD07dRJAaPf90rARkaGloCzBLZAg==" saltValue="Mf5V2rPE/WZ0GWzDnGoqwg==" spinCount="100000" sheet="1" objects="1" scenarios="1"/>
  <customSheetViews>
    <customSheetView guid="{13810DCC-AA08-45AA-A2EB-614B3F1533B3}" showGridLines="0">
      <pane ySplit="8" topLeftCell="A21" activePane="bottomLeft" state="frozen"/>
      <selection pane="bottomLeft" activeCell="C6" sqref="C6"/>
      <pageMargins left="0" right="0" top="0" bottom="0" header="0" footer="0"/>
      <pageSetup orientation="portrait" horizontalDpi="1200" verticalDpi="1200" r:id="rId1"/>
    </customSheetView>
  </customSheetViews>
  <mergeCells count="13">
    <mergeCell ref="A81:D81"/>
    <mergeCell ref="A29:D30"/>
    <mergeCell ref="A26:D27"/>
    <mergeCell ref="A12:D16"/>
    <mergeCell ref="A78:D80"/>
    <mergeCell ref="A40:D42"/>
    <mergeCell ref="D50:D52"/>
    <mergeCell ref="B60:C60"/>
    <mergeCell ref="B70:C70"/>
    <mergeCell ref="D58:D70"/>
    <mergeCell ref="D53:D57"/>
    <mergeCell ref="B57:C57"/>
    <mergeCell ref="A18:D24"/>
  </mergeCells>
  <pageMargins left="0.7" right="0.7" top="0.75" bottom="0.75" header="0.3" footer="0.3"/>
  <pageSetup orientation="portrait" horizontalDpi="1200" verticalDpi="1200" r:id="rId2"/>
  <drawing r:id="rId3"/>
  <extLst>
    <ext xmlns:x14="http://schemas.microsoft.com/office/spreadsheetml/2009/9/main" uri="{CCE6A557-97BC-4b89-ADB6-D9C93CAAB3DF}">
      <x14:dataValidations xmlns:xm="http://schemas.microsoft.com/office/excel/2006/main" count="2">
        <x14:dataValidation type="list" allowBlank="1" showInputMessage="1" xr:uid="{00000000-0002-0000-0000-000000000000}">
          <x14:formula1>
            <xm:f>'Benefit Plan'!$A:$A</xm:f>
          </x14:formula1>
          <xm:sqref>D5</xm:sqref>
        </x14:dataValidation>
        <x14:dataValidation type="list" allowBlank="1" showInputMessage="1" xr:uid="{00000000-0002-0000-0000-000001000000}">
          <x14:formula1>
            <xm:f>'Benefit Plan'!$C:$C</xm:f>
          </x14:formula1>
          <xm:sqref>D4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5CA"/>
  </sheetPr>
  <dimension ref="A1:M34"/>
  <sheetViews>
    <sheetView showGridLines="0" workbookViewId="0">
      <pane ySplit="4" topLeftCell="A5" activePane="bottomLeft" state="frozen"/>
      <selection activeCell="D4" sqref="D4"/>
      <selection pane="bottomLeft" activeCell="A2" sqref="A2"/>
    </sheetView>
  </sheetViews>
  <sheetFormatPr defaultColWidth="9.15625"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State Health Benefit Plan MHPAEA Parity</v>
      </c>
      <c r="M1" s="41" t="s">
        <v>59</v>
      </c>
    </row>
    <row r="2" spans="1:13" ht="25.8" x14ac:dyDescent="0.95">
      <c r="A2" s="3" t="s">
        <v>1</v>
      </c>
    </row>
    <row r="3" spans="1:13" ht="20.399999999999999" x14ac:dyDescent="0.75">
      <c r="A3" s="7" t="s">
        <v>265</v>
      </c>
    </row>
    <row r="5" spans="1:13" x14ac:dyDescent="0.55000000000000004">
      <c r="A5" s="12"/>
    </row>
    <row r="7" spans="1:13" ht="15" customHeight="1" x14ac:dyDescent="0.55000000000000004">
      <c r="A7" s="384" t="s">
        <v>266</v>
      </c>
      <c r="B7" s="384"/>
      <c r="C7" s="384"/>
      <c r="D7" s="384"/>
      <c r="E7" s="384"/>
      <c r="F7" s="384"/>
      <c r="G7" s="384"/>
      <c r="H7" s="384"/>
      <c r="I7" s="384"/>
      <c r="J7" s="384"/>
      <c r="K7" s="384"/>
      <c r="L7" s="384"/>
      <c r="M7" s="384"/>
    </row>
    <row r="8" spans="1:13" x14ac:dyDescent="0.55000000000000004">
      <c r="A8" s="384"/>
      <c r="B8" s="384"/>
      <c r="C8" s="384"/>
      <c r="D8" s="384"/>
      <c r="E8" s="384"/>
      <c r="F8" s="384"/>
      <c r="G8" s="384"/>
      <c r="H8" s="384"/>
      <c r="I8" s="384"/>
      <c r="J8" s="384"/>
      <c r="K8" s="384"/>
      <c r="L8" s="384"/>
      <c r="M8" s="384"/>
    </row>
    <row r="9" spans="1:13" x14ac:dyDescent="0.55000000000000004">
      <c r="A9" s="384"/>
      <c r="B9" s="384"/>
      <c r="C9" s="384"/>
      <c r="D9" s="384"/>
      <c r="E9" s="384"/>
      <c r="F9" s="384"/>
      <c r="G9" s="384"/>
      <c r="H9" s="384"/>
      <c r="I9" s="384"/>
      <c r="J9" s="384"/>
      <c r="K9" s="384"/>
      <c r="L9" s="384"/>
      <c r="M9" s="384"/>
    </row>
    <row r="10" spans="1:13" x14ac:dyDescent="0.55000000000000004">
      <c r="A10" s="384"/>
      <c r="B10" s="384"/>
      <c r="C10" s="384"/>
      <c r="D10" s="384"/>
      <c r="E10" s="384"/>
      <c r="F10" s="384"/>
      <c r="G10" s="384"/>
      <c r="H10" s="384"/>
      <c r="I10" s="384"/>
      <c r="J10" s="384"/>
      <c r="K10" s="384"/>
      <c r="L10" s="384"/>
      <c r="M10" s="384"/>
    </row>
    <row r="11" spans="1:13" x14ac:dyDescent="0.55000000000000004">
      <c r="A11" s="384"/>
      <c r="B11" s="384"/>
      <c r="C11" s="384"/>
      <c r="D11" s="384"/>
      <c r="E11" s="384"/>
      <c r="F11" s="384"/>
      <c r="G11" s="384"/>
      <c r="H11" s="384"/>
      <c r="I11" s="384"/>
      <c r="J11" s="384"/>
      <c r="K11" s="384"/>
      <c r="L11" s="384"/>
      <c r="M11" s="384"/>
    </row>
    <row r="12" spans="1:13" x14ac:dyDescent="0.55000000000000004">
      <c r="A12" s="324" t="s">
        <v>267</v>
      </c>
      <c r="B12" s="6"/>
      <c r="C12" s="6"/>
      <c r="D12" s="6"/>
      <c r="E12" s="6"/>
      <c r="F12" s="6"/>
      <c r="G12" s="6"/>
      <c r="H12" s="6"/>
      <c r="I12" s="6"/>
      <c r="J12" s="6"/>
      <c r="K12" s="6"/>
      <c r="L12" s="6"/>
      <c r="M12" s="6"/>
    </row>
    <row r="13" spans="1:13" ht="38.25" customHeight="1" x14ac:dyDescent="0.55000000000000004">
      <c r="A13" s="402" t="s">
        <v>268</v>
      </c>
      <c r="B13" s="402"/>
      <c r="C13" s="402"/>
      <c r="D13" s="402"/>
      <c r="E13" s="402"/>
      <c r="F13" s="402"/>
      <c r="G13" s="402"/>
      <c r="H13" s="402"/>
      <c r="I13" s="402"/>
      <c r="J13" s="402"/>
      <c r="K13" s="402"/>
      <c r="L13" s="402"/>
      <c r="M13" s="402"/>
    </row>
    <row r="15" spans="1:13" x14ac:dyDescent="0.55000000000000004">
      <c r="A15" s="324" t="s">
        <v>269</v>
      </c>
      <c r="B15" s="6"/>
      <c r="C15" s="6"/>
      <c r="D15" s="6"/>
      <c r="E15" s="6"/>
      <c r="F15" s="6"/>
      <c r="G15" s="6"/>
      <c r="H15" s="6"/>
      <c r="I15" s="6"/>
      <c r="J15" s="6"/>
      <c r="K15" s="6"/>
      <c r="L15" s="6"/>
      <c r="M15" s="6"/>
    </row>
    <row r="16" spans="1:13" ht="35.25" customHeight="1" x14ac:dyDescent="0.55000000000000004">
      <c r="A16" s="402" t="s">
        <v>270</v>
      </c>
      <c r="B16" s="402"/>
      <c r="C16" s="402"/>
      <c r="D16" s="402"/>
      <c r="E16" s="402"/>
      <c r="F16" s="402"/>
      <c r="G16" s="402"/>
      <c r="H16" s="402"/>
      <c r="I16" s="402"/>
      <c r="J16" s="402"/>
      <c r="K16" s="402"/>
      <c r="L16" s="402"/>
      <c r="M16" s="402"/>
    </row>
    <row r="24" spans="1:1" x14ac:dyDescent="0.55000000000000004">
      <c r="A24" s="12"/>
    </row>
    <row r="25" spans="1:1" x14ac:dyDescent="0.55000000000000004">
      <c r="A25" s="12"/>
    </row>
    <row r="27" spans="1:1" x14ac:dyDescent="0.55000000000000004">
      <c r="A27" s="12"/>
    </row>
    <row r="28" spans="1:1" x14ac:dyDescent="0.55000000000000004">
      <c r="A28" s="12"/>
    </row>
    <row r="33" spans="1:8" x14ac:dyDescent="0.55000000000000004">
      <c r="A33" s="12"/>
    </row>
    <row r="34" spans="1:8" x14ac:dyDescent="0.55000000000000004">
      <c r="A34" s="399" t="s">
        <v>264</v>
      </c>
      <c r="B34" s="399"/>
      <c r="C34" s="399"/>
      <c r="D34" s="399"/>
      <c r="E34" s="399"/>
      <c r="F34" s="399"/>
      <c r="G34" s="399"/>
      <c r="H34" s="399"/>
    </row>
  </sheetData>
  <sheetProtection algorithmName="SHA-512" hashValue="YvIzPMj1enhYrWGpiie6NEL55kMHqWdXMZWzUqXfChIWQMq7GxGIfPd93KQMtOy6wOheA0/2XgafoDStEI6YjA==" saltValue="AyORyvGP26q9CbJZX2AZHQ==" spinCount="100000" sheet="1" objects="1" scenarios="1"/>
  <mergeCells count="4">
    <mergeCell ref="A7:M11"/>
    <mergeCell ref="A13:M13"/>
    <mergeCell ref="A16:M16"/>
    <mergeCell ref="A34:H34"/>
  </mergeCells>
  <pageMargins left="0.7" right="0.7" top="0.75" bottom="0.75" header="0.3" footer="0.3"/>
  <pageSetup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L187"/>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41796875" style="43" customWidth="1"/>
    <col min="2" max="2" width="12.15625" style="43" customWidth="1"/>
    <col min="3" max="3" width="17" style="43" customWidth="1"/>
    <col min="4" max="4" width="11" style="43" customWidth="1"/>
    <col min="5" max="9" width="17.83984375" style="43" customWidth="1"/>
    <col min="10" max="10" width="12.578125" style="43" customWidth="1"/>
    <col min="11" max="16384" width="9.15625" style="43"/>
  </cols>
  <sheetData>
    <row r="1" spans="1:11" ht="18.3" x14ac:dyDescent="0.7">
      <c r="A1" s="42" t="str">
        <f>'Cover and Instructions'!A1</f>
        <v>Georgia State Health Benefit Plan MHPAEA Parity</v>
      </c>
      <c r="J1" s="44" t="s">
        <v>59</v>
      </c>
    </row>
    <row r="2" spans="1:11" ht="25.8" x14ac:dyDescent="0.95">
      <c r="A2" s="45" t="s">
        <v>1</v>
      </c>
      <c r="J2" s="46"/>
    </row>
    <row r="3" spans="1:11" ht="20.399999999999999" x14ac:dyDescent="0.75">
      <c r="A3" s="47" t="s">
        <v>271</v>
      </c>
      <c r="J3" s="46"/>
    </row>
    <row r="4" spans="1:11" x14ac:dyDescent="0.55000000000000004">
      <c r="C4" s="48"/>
      <c r="D4" s="48"/>
      <c r="J4" s="46"/>
    </row>
    <row r="5" spans="1:11" x14ac:dyDescent="0.55000000000000004">
      <c r="A5" s="49" t="s">
        <v>2</v>
      </c>
      <c r="C5" s="50" t="str">
        <f>'Cover and Instructions'!$D$4</f>
        <v>UnitedHealthcare</v>
      </c>
      <c r="D5" s="50"/>
      <c r="H5" s="51"/>
      <c r="J5" s="46"/>
    </row>
    <row r="6" spans="1:11" x14ac:dyDescent="0.55000000000000004">
      <c r="A6" s="49" t="s">
        <v>272</v>
      </c>
      <c r="C6" s="50" t="str">
        <f>'Cover and Instructions'!$D$5</f>
        <v>UnitedHealthcare Statewide Statewide HMO</v>
      </c>
      <c r="D6" s="50"/>
      <c r="H6" s="51"/>
      <c r="J6" s="46"/>
    </row>
    <row r="7" spans="1:11" ht="14.7" thickBot="1" x14ac:dyDescent="0.6"/>
    <row r="8" spans="1:11" x14ac:dyDescent="0.55000000000000004">
      <c r="A8" s="52" t="s">
        <v>273</v>
      </c>
      <c r="B8" s="53"/>
      <c r="C8" s="53"/>
      <c r="D8" s="53"/>
      <c r="E8" s="53"/>
      <c r="F8" s="53"/>
      <c r="G8" s="53"/>
      <c r="H8" s="53"/>
      <c r="I8" s="53"/>
      <c r="J8" s="54"/>
    </row>
    <row r="9" spans="1:11" ht="15" customHeight="1" x14ac:dyDescent="0.55000000000000004">
      <c r="A9" s="55" t="s">
        <v>274</v>
      </c>
      <c r="B9" s="56"/>
      <c r="C9" s="56"/>
      <c r="D9" s="56"/>
      <c r="E9" s="56"/>
      <c r="F9" s="56"/>
      <c r="G9" s="56"/>
      <c r="H9" s="56"/>
      <c r="I9" s="56"/>
      <c r="J9" s="57"/>
    </row>
    <row r="10" spans="1:11" x14ac:dyDescent="0.55000000000000004">
      <c r="A10" s="58"/>
      <c r="B10" s="59"/>
      <c r="C10" s="59"/>
      <c r="D10" s="59"/>
      <c r="E10" s="59"/>
      <c r="F10" s="59"/>
      <c r="G10" s="59"/>
      <c r="H10" s="59"/>
      <c r="I10" s="59"/>
      <c r="J10" s="60"/>
    </row>
    <row r="11" spans="1:11" x14ac:dyDescent="0.55000000000000004">
      <c r="A11" s="61" t="s">
        <v>275</v>
      </c>
      <c r="B11" s="62" t="s">
        <v>276</v>
      </c>
      <c r="C11" s="59"/>
      <c r="D11" s="59"/>
      <c r="E11" s="59"/>
      <c r="F11" s="59"/>
      <c r="G11" s="59"/>
      <c r="H11" s="63" t="s">
        <v>163</v>
      </c>
      <c r="I11" s="64" t="str">
        <f>IF(H11="yes","  Complete Section 1 and Section 2","")</f>
        <v/>
      </c>
      <c r="J11" s="60"/>
      <c r="K11" s="65"/>
    </row>
    <row r="12" spans="1:11" ht="6" customHeight="1" x14ac:dyDescent="0.55000000000000004">
      <c r="A12" s="61"/>
      <c r="B12" s="62"/>
      <c r="C12" s="59"/>
      <c r="D12" s="59"/>
      <c r="E12" s="59"/>
      <c r="F12" s="59"/>
      <c r="G12" s="59"/>
      <c r="H12" s="66"/>
      <c r="I12" s="64"/>
      <c r="J12" s="60"/>
    </row>
    <row r="13" spans="1:11" x14ac:dyDescent="0.55000000000000004">
      <c r="A13" s="61" t="s">
        <v>277</v>
      </c>
      <c r="B13" s="62" t="s">
        <v>278</v>
      </c>
      <c r="C13" s="59"/>
      <c r="D13" s="59"/>
      <c r="E13" s="59"/>
      <c r="F13" s="59"/>
      <c r="G13" s="59"/>
      <c r="H13" s="63" t="s">
        <v>163</v>
      </c>
      <c r="I13" s="64" t="str">
        <f>IF(H13="yes","  Complete Section 1 and Section 3","")</f>
        <v/>
      </c>
      <c r="J13" s="60"/>
    </row>
    <row r="14" spans="1:11" ht="14.7" thickBot="1" x14ac:dyDescent="0.6">
      <c r="A14" s="67"/>
      <c r="B14" s="68"/>
      <c r="C14" s="69"/>
      <c r="D14" s="69"/>
      <c r="E14" s="69"/>
      <c r="F14" s="69"/>
      <c r="G14" s="70"/>
      <c r="H14" s="71"/>
      <c r="I14" s="69"/>
      <c r="J14" s="72"/>
    </row>
    <row r="15" spans="1:11" ht="14.7" thickBot="1" x14ac:dyDescent="0.6"/>
    <row r="16" spans="1:11" ht="15.9" thickBot="1" x14ac:dyDescent="0.65">
      <c r="A16" s="403" t="s">
        <v>279</v>
      </c>
      <c r="B16" s="404"/>
      <c r="C16" s="404"/>
      <c r="D16" s="404"/>
      <c r="E16" s="404"/>
      <c r="F16" s="404"/>
      <c r="G16" s="404"/>
      <c r="H16" s="404"/>
      <c r="I16" s="404"/>
      <c r="J16" s="405"/>
    </row>
    <row r="17" spans="1:12" x14ac:dyDescent="0.55000000000000004">
      <c r="A17" s="73" t="s">
        <v>280</v>
      </c>
      <c r="B17" s="74" t="s">
        <v>281</v>
      </c>
      <c r="J17" s="75"/>
      <c r="L17" s="51"/>
    </row>
    <row r="18" spans="1:12" x14ac:dyDescent="0.55000000000000004">
      <c r="A18" s="73"/>
      <c r="B18" s="76" t="s">
        <v>282</v>
      </c>
      <c r="J18" s="75"/>
      <c r="L18" s="51"/>
    </row>
    <row r="19" spans="1:12" x14ac:dyDescent="0.55000000000000004">
      <c r="A19" s="73"/>
      <c r="J19" s="75"/>
      <c r="L19" s="51"/>
    </row>
    <row r="20" spans="1:12" x14ac:dyDescent="0.55000000000000004">
      <c r="A20" s="73"/>
      <c r="B20" s="49" t="s">
        <v>283</v>
      </c>
      <c r="F20" s="417"/>
      <c r="G20" s="417"/>
      <c r="H20" s="417"/>
      <c r="I20" s="417"/>
      <c r="J20" s="418"/>
      <c r="L20" s="51"/>
    </row>
    <row r="21" spans="1:12" x14ac:dyDescent="0.55000000000000004">
      <c r="A21" s="73"/>
      <c r="J21" s="75"/>
      <c r="L21" s="51"/>
    </row>
    <row r="22" spans="1:12" x14ac:dyDescent="0.55000000000000004">
      <c r="A22" s="73"/>
      <c r="D22" s="77"/>
      <c r="F22" s="77"/>
      <c r="G22" s="77" t="s">
        <v>284</v>
      </c>
      <c r="H22" s="77"/>
      <c r="I22" s="77" t="s">
        <v>284</v>
      </c>
      <c r="J22" s="78" t="s">
        <v>285</v>
      </c>
      <c r="K22" s="79"/>
      <c r="L22" s="51"/>
    </row>
    <row r="23" spans="1:12" x14ac:dyDescent="0.55000000000000004">
      <c r="A23" s="73"/>
      <c r="B23" s="79"/>
      <c r="C23" s="79"/>
      <c r="E23" s="77" t="s">
        <v>286</v>
      </c>
      <c r="F23" s="79" t="s">
        <v>287</v>
      </c>
      <c r="G23" s="79" t="s">
        <v>288</v>
      </c>
      <c r="H23" s="79" t="s">
        <v>289</v>
      </c>
      <c r="I23" s="79" t="s">
        <v>288</v>
      </c>
      <c r="J23" s="80" t="s">
        <v>290</v>
      </c>
      <c r="K23" s="79"/>
      <c r="L23" s="51"/>
    </row>
    <row r="24" spans="1:12" x14ac:dyDescent="0.55000000000000004">
      <c r="A24" s="73"/>
      <c r="B24" s="81" t="s">
        <v>291</v>
      </c>
      <c r="C24" s="82"/>
      <c r="D24" s="83"/>
      <c r="E24" s="84" t="s">
        <v>284</v>
      </c>
      <c r="F24" s="85" t="s">
        <v>292</v>
      </c>
      <c r="G24" s="82" t="s">
        <v>293</v>
      </c>
      <c r="H24" s="85" t="s">
        <v>292</v>
      </c>
      <c r="I24" s="82" t="s">
        <v>294</v>
      </c>
      <c r="J24" s="86" t="s">
        <v>295</v>
      </c>
      <c r="L24" s="51"/>
    </row>
    <row r="25" spans="1:12" ht="22" customHeight="1" x14ac:dyDescent="0.55000000000000004">
      <c r="A25" s="73"/>
      <c r="B25" s="87" t="s">
        <v>124</v>
      </c>
      <c r="C25" s="79"/>
      <c r="E25" s="77"/>
      <c r="F25" s="88"/>
      <c r="G25" s="79"/>
      <c r="H25" s="88"/>
      <c r="I25" s="79"/>
      <c r="J25" s="89"/>
      <c r="L25" s="51"/>
    </row>
    <row r="26" spans="1:12" x14ac:dyDescent="0.55000000000000004">
      <c r="A26" s="73"/>
      <c r="B26" s="416"/>
      <c r="C26" s="416"/>
      <c r="D26" s="416"/>
      <c r="E26" s="298"/>
      <c r="F26" s="258"/>
      <c r="G26" s="299"/>
      <c r="H26" s="258"/>
      <c r="I26" s="298"/>
      <c r="J26" s="259"/>
      <c r="L26" s="51"/>
    </row>
    <row r="27" spans="1:12" x14ac:dyDescent="0.55000000000000004">
      <c r="A27" s="73"/>
      <c r="B27" s="416"/>
      <c r="C27" s="416"/>
      <c r="D27" s="416"/>
      <c r="E27" s="298"/>
      <c r="F27" s="258"/>
      <c r="G27" s="299"/>
      <c r="H27" s="258"/>
      <c r="I27" s="298"/>
      <c r="J27" s="259"/>
      <c r="L27" s="51"/>
    </row>
    <row r="28" spans="1:12" x14ac:dyDescent="0.55000000000000004">
      <c r="A28" s="73"/>
      <c r="B28" s="416"/>
      <c r="C28" s="416"/>
      <c r="D28" s="416"/>
      <c r="E28" s="298"/>
      <c r="F28" s="258"/>
      <c r="G28" s="299"/>
      <c r="H28" s="258"/>
      <c r="I28" s="298"/>
      <c r="J28" s="259"/>
      <c r="L28" s="51"/>
    </row>
    <row r="29" spans="1:12" x14ac:dyDescent="0.55000000000000004">
      <c r="A29" s="73"/>
      <c r="B29" s="416"/>
      <c r="C29" s="416"/>
      <c r="D29" s="416"/>
      <c r="E29" s="298"/>
      <c r="F29" s="258"/>
      <c r="G29" s="299"/>
      <c r="H29" s="258"/>
      <c r="I29" s="298"/>
      <c r="J29" s="259"/>
      <c r="L29" s="51"/>
    </row>
    <row r="30" spans="1:12" x14ac:dyDescent="0.55000000000000004">
      <c r="A30" s="73"/>
      <c r="B30" s="416"/>
      <c r="C30" s="416"/>
      <c r="D30" s="416"/>
      <c r="E30" s="298"/>
      <c r="F30" s="258"/>
      <c r="G30" s="299"/>
      <c r="H30" s="258"/>
      <c r="I30" s="298"/>
      <c r="J30" s="259"/>
      <c r="L30" s="51"/>
    </row>
    <row r="31" spans="1:12" x14ac:dyDescent="0.55000000000000004">
      <c r="A31" s="73"/>
      <c r="B31" s="416"/>
      <c r="C31" s="416"/>
      <c r="D31" s="416"/>
      <c r="E31" s="298"/>
      <c r="F31" s="258"/>
      <c r="G31" s="299"/>
      <c r="H31" s="258"/>
      <c r="I31" s="298"/>
      <c r="J31" s="259"/>
      <c r="L31" s="51"/>
    </row>
    <row r="32" spans="1:12" x14ac:dyDescent="0.55000000000000004">
      <c r="A32" s="73"/>
      <c r="B32" s="419" t="s">
        <v>296</v>
      </c>
      <c r="C32" s="420"/>
      <c r="D32" s="421"/>
      <c r="E32" s="298"/>
      <c r="F32" s="258"/>
      <c r="G32" s="299"/>
      <c r="H32" s="258"/>
      <c r="I32" s="298"/>
      <c r="J32" s="259"/>
      <c r="L32" s="51"/>
    </row>
    <row r="33" spans="1:12" x14ac:dyDescent="0.55000000000000004">
      <c r="A33" s="73"/>
      <c r="B33" s="416"/>
      <c r="C33" s="416"/>
      <c r="D33" s="416"/>
      <c r="E33" s="298"/>
      <c r="F33" s="258"/>
      <c r="G33" s="299"/>
      <c r="H33" s="258"/>
      <c r="I33" s="298"/>
      <c r="J33" s="259"/>
      <c r="L33" s="51"/>
    </row>
    <row r="34" spans="1:12" ht="22" customHeight="1" x14ac:dyDescent="0.55000000000000004">
      <c r="A34" s="73"/>
      <c r="B34" s="87" t="s">
        <v>136</v>
      </c>
      <c r="C34" s="79"/>
      <c r="E34" s="77"/>
      <c r="F34" s="88"/>
      <c r="G34" s="79"/>
      <c r="H34" s="88"/>
      <c r="I34" s="79"/>
      <c r="J34" s="89"/>
      <c r="L34" s="51"/>
    </row>
    <row r="35" spans="1:12" x14ac:dyDescent="0.55000000000000004">
      <c r="A35" s="73"/>
      <c r="B35" s="416"/>
      <c r="C35" s="416"/>
      <c r="D35" s="416"/>
      <c r="E35" s="298"/>
      <c r="F35" s="258"/>
      <c r="G35" s="299"/>
      <c r="H35" s="258"/>
      <c r="I35" s="298"/>
      <c r="J35" s="259"/>
      <c r="L35" s="51"/>
    </row>
    <row r="36" spans="1:12" x14ac:dyDescent="0.55000000000000004">
      <c r="A36" s="73"/>
      <c r="B36" s="416"/>
      <c r="C36" s="416"/>
      <c r="D36" s="416"/>
      <c r="E36" s="298"/>
      <c r="F36" s="258"/>
      <c r="G36" s="299"/>
      <c r="H36" s="258"/>
      <c r="I36" s="298"/>
      <c r="J36" s="259"/>
      <c r="L36" s="51"/>
    </row>
    <row r="37" spans="1:12" x14ac:dyDescent="0.55000000000000004">
      <c r="A37" s="73"/>
      <c r="B37" s="416"/>
      <c r="C37" s="416"/>
      <c r="D37" s="416"/>
      <c r="E37" s="298"/>
      <c r="F37" s="258"/>
      <c r="G37" s="299"/>
      <c r="H37" s="258"/>
      <c r="I37" s="298"/>
      <c r="J37" s="259"/>
      <c r="L37" s="51"/>
    </row>
    <row r="38" spans="1:12" x14ac:dyDescent="0.55000000000000004">
      <c r="A38" s="73"/>
      <c r="B38" s="416"/>
      <c r="C38" s="416"/>
      <c r="D38" s="416"/>
      <c r="E38" s="298"/>
      <c r="F38" s="258"/>
      <c r="G38" s="299"/>
      <c r="H38" s="258"/>
      <c r="I38" s="298"/>
      <c r="J38" s="259"/>
      <c r="L38" s="51"/>
    </row>
    <row r="39" spans="1:12" x14ac:dyDescent="0.55000000000000004">
      <c r="A39" s="73"/>
      <c r="B39" s="416"/>
      <c r="C39" s="416"/>
      <c r="D39" s="416"/>
      <c r="E39" s="298"/>
      <c r="F39" s="258"/>
      <c r="G39" s="299"/>
      <c r="H39" s="258"/>
      <c r="I39" s="298"/>
      <c r="J39" s="259"/>
      <c r="L39" s="51"/>
    </row>
    <row r="40" spans="1:12" x14ac:dyDescent="0.55000000000000004">
      <c r="A40" s="73"/>
      <c r="B40" s="416"/>
      <c r="C40" s="416"/>
      <c r="D40" s="416"/>
      <c r="E40" s="298"/>
      <c r="F40" s="258"/>
      <c r="G40" s="299"/>
      <c r="H40" s="258"/>
      <c r="I40" s="298"/>
      <c r="J40" s="259"/>
      <c r="L40" s="51"/>
    </row>
    <row r="41" spans="1:12" x14ac:dyDescent="0.55000000000000004">
      <c r="A41" s="73"/>
      <c r="B41" s="419" t="s">
        <v>296</v>
      </c>
      <c r="C41" s="420"/>
      <c r="D41" s="421"/>
      <c r="E41" s="298"/>
      <c r="F41" s="258"/>
      <c r="G41" s="299"/>
      <c r="H41" s="258"/>
      <c r="I41" s="298"/>
      <c r="J41" s="259"/>
      <c r="L41" s="51"/>
    </row>
    <row r="42" spans="1:12" x14ac:dyDescent="0.55000000000000004">
      <c r="A42" s="73"/>
      <c r="B42" s="416"/>
      <c r="C42" s="416"/>
      <c r="D42" s="416"/>
      <c r="E42" s="298"/>
      <c r="F42" s="258"/>
      <c r="G42" s="299"/>
      <c r="H42" s="258"/>
      <c r="I42" s="298"/>
      <c r="J42" s="259"/>
      <c r="L42" s="51"/>
    </row>
    <row r="43" spans="1:12" ht="22" customHeight="1" x14ac:dyDescent="0.55000000000000004">
      <c r="A43" s="73"/>
      <c r="B43" s="87" t="s">
        <v>297</v>
      </c>
      <c r="C43" s="79"/>
      <c r="E43" s="77"/>
      <c r="F43" s="88"/>
      <c r="G43" s="79"/>
      <c r="H43" s="88"/>
      <c r="I43" s="79"/>
      <c r="J43" s="89"/>
      <c r="L43" s="51"/>
    </row>
    <row r="44" spans="1:12" x14ac:dyDescent="0.55000000000000004">
      <c r="A44" s="73"/>
      <c r="B44" s="416"/>
      <c r="C44" s="416"/>
      <c r="D44" s="416"/>
      <c r="E44" s="298"/>
      <c r="F44" s="258"/>
      <c r="G44" s="299"/>
      <c r="H44" s="258"/>
      <c r="I44" s="298"/>
      <c r="J44" s="259"/>
      <c r="L44" s="51"/>
    </row>
    <row r="45" spans="1:12" x14ac:dyDescent="0.55000000000000004">
      <c r="A45" s="73"/>
      <c r="B45" s="416"/>
      <c r="C45" s="416"/>
      <c r="D45" s="416"/>
      <c r="E45" s="298"/>
      <c r="F45" s="258"/>
      <c r="G45" s="299"/>
      <c r="H45" s="258"/>
      <c r="I45" s="298"/>
      <c r="J45" s="259"/>
      <c r="L45" s="51"/>
    </row>
    <row r="46" spans="1:12" x14ac:dyDescent="0.55000000000000004">
      <c r="A46" s="73"/>
      <c r="B46" s="416"/>
      <c r="C46" s="416"/>
      <c r="D46" s="416"/>
      <c r="E46" s="298"/>
      <c r="F46" s="258"/>
      <c r="G46" s="299"/>
      <c r="H46" s="258"/>
      <c r="I46" s="298"/>
      <c r="J46" s="259"/>
      <c r="L46" s="51"/>
    </row>
    <row r="47" spans="1:12" x14ac:dyDescent="0.55000000000000004">
      <c r="A47" s="73"/>
      <c r="B47" s="416"/>
      <c r="C47" s="416"/>
      <c r="D47" s="416"/>
      <c r="E47" s="298"/>
      <c r="F47" s="258"/>
      <c r="G47" s="299"/>
      <c r="H47" s="258"/>
      <c r="I47" s="298"/>
      <c r="J47" s="259"/>
      <c r="L47" s="51"/>
    </row>
    <row r="48" spans="1:12" x14ac:dyDescent="0.55000000000000004">
      <c r="A48" s="73"/>
      <c r="B48" s="416"/>
      <c r="C48" s="416"/>
      <c r="D48" s="416"/>
      <c r="E48" s="298"/>
      <c r="F48" s="258"/>
      <c r="G48" s="299"/>
      <c r="H48" s="258"/>
      <c r="I48" s="298"/>
      <c r="J48" s="259"/>
      <c r="L48" s="51"/>
    </row>
    <row r="49" spans="1:12" x14ac:dyDescent="0.55000000000000004">
      <c r="A49" s="73"/>
      <c r="B49" s="416"/>
      <c r="C49" s="416"/>
      <c r="D49" s="416"/>
      <c r="E49" s="298"/>
      <c r="F49" s="258"/>
      <c r="G49" s="299"/>
      <c r="H49" s="258"/>
      <c r="I49" s="298"/>
      <c r="J49" s="259"/>
      <c r="L49" s="51"/>
    </row>
    <row r="50" spans="1:12" x14ac:dyDescent="0.55000000000000004">
      <c r="A50" s="73"/>
      <c r="B50" s="419" t="s">
        <v>296</v>
      </c>
      <c r="C50" s="420"/>
      <c r="D50" s="421"/>
      <c r="E50" s="298"/>
      <c r="F50" s="258"/>
      <c r="G50" s="299"/>
      <c r="H50" s="258"/>
      <c r="I50" s="298"/>
      <c r="J50" s="259"/>
      <c r="L50" s="51"/>
    </row>
    <row r="51" spans="1:12" x14ac:dyDescent="0.55000000000000004">
      <c r="A51" s="73"/>
      <c r="B51" s="416"/>
      <c r="C51" s="416"/>
      <c r="D51" s="416"/>
      <c r="E51" s="298"/>
      <c r="F51" s="258"/>
      <c r="G51" s="299"/>
      <c r="H51" s="258"/>
      <c r="I51" s="298"/>
      <c r="J51" s="259"/>
      <c r="L51" s="51"/>
    </row>
    <row r="52" spans="1:12" ht="22" customHeight="1" x14ac:dyDescent="0.55000000000000004">
      <c r="A52" s="73"/>
      <c r="B52" s="87" t="s">
        <v>298</v>
      </c>
      <c r="C52" s="79"/>
      <c r="E52" s="77"/>
      <c r="F52" s="88"/>
      <c r="G52" s="79"/>
      <c r="H52" s="88"/>
      <c r="I52" s="79"/>
      <c r="J52" s="89"/>
      <c r="L52" s="51"/>
    </row>
    <row r="53" spans="1:12" x14ac:dyDescent="0.55000000000000004">
      <c r="A53" s="73"/>
      <c r="B53" s="416"/>
      <c r="C53" s="416"/>
      <c r="D53" s="416"/>
      <c r="E53" s="298"/>
      <c r="F53" s="258"/>
      <c r="G53" s="299"/>
      <c r="H53" s="258"/>
      <c r="I53" s="298"/>
      <c r="J53" s="259"/>
      <c r="L53" s="51"/>
    </row>
    <row r="54" spans="1:12" x14ac:dyDescent="0.55000000000000004">
      <c r="A54" s="73"/>
      <c r="B54" s="416"/>
      <c r="C54" s="416"/>
      <c r="D54" s="416"/>
      <c r="E54" s="298"/>
      <c r="F54" s="258"/>
      <c r="G54" s="299"/>
      <c r="H54" s="258"/>
      <c r="I54" s="298"/>
      <c r="J54" s="259"/>
      <c r="L54" s="51"/>
    </row>
    <row r="55" spans="1:12" x14ac:dyDescent="0.55000000000000004">
      <c r="A55" s="73"/>
      <c r="B55" s="416"/>
      <c r="C55" s="416"/>
      <c r="D55" s="416"/>
      <c r="E55" s="298"/>
      <c r="F55" s="258"/>
      <c r="G55" s="299"/>
      <c r="H55" s="258"/>
      <c r="I55" s="298"/>
      <c r="J55" s="259"/>
      <c r="L55" s="51"/>
    </row>
    <row r="56" spans="1:12" x14ac:dyDescent="0.55000000000000004">
      <c r="A56" s="73"/>
      <c r="B56" s="416"/>
      <c r="C56" s="416"/>
      <c r="D56" s="416"/>
      <c r="E56" s="298"/>
      <c r="F56" s="258"/>
      <c r="G56" s="299"/>
      <c r="H56" s="258"/>
      <c r="I56" s="298"/>
      <c r="J56" s="259"/>
      <c r="L56" s="51"/>
    </row>
    <row r="57" spans="1:12" x14ac:dyDescent="0.55000000000000004">
      <c r="A57" s="73"/>
      <c r="B57" s="416"/>
      <c r="C57" s="416"/>
      <c r="D57" s="416"/>
      <c r="E57" s="298"/>
      <c r="F57" s="258"/>
      <c r="G57" s="299"/>
      <c r="H57" s="258"/>
      <c r="I57" s="298"/>
      <c r="J57" s="259"/>
      <c r="L57" s="51"/>
    </row>
    <row r="58" spans="1:12" x14ac:dyDescent="0.55000000000000004">
      <c r="A58" s="73"/>
      <c r="B58" s="416"/>
      <c r="C58" s="416"/>
      <c r="D58" s="416"/>
      <c r="E58" s="298"/>
      <c r="F58" s="258"/>
      <c r="G58" s="299"/>
      <c r="H58" s="258"/>
      <c r="I58" s="298"/>
      <c r="J58" s="259"/>
      <c r="L58" s="51"/>
    </row>
    <row r="59" spans="1:12" x14ac:dyDescent="0.55000000000000004">
      <c r="A59" s="73"/>
      <c r="B59" s="419" t="s">
        <v>296</v>
      </c>
      <c r="C59" s="420"/>
      <c r="D59" s="421"/>
      <c r="E59" s="298"/>
      <c r="F59" s="258"/>
      <c r="G59" s="299"/>
      <c r="H59" s="258"/>
      <c r="I59" s="298"/>
      <c r="J59" s="259"/>
      <c r="L59" s="51"/>
    </row>
    <row r="60" spans="1:12" x14ac:dyDescent="0.55000000000000004">
      <c r="A60" s="73"/>
      <c r="B60" s="416"/>
      <c r="C60" s="416"/>
      <c r="D60" s="416"/>
      <c r="E60" s="298"/>
      <c r="F60" s="258"/>
      <c r="G60" s="299"/>
      <c r="H60" s="258"/>
      <c r="I60" s="298"/>
      <c r="J60" s="259"/>
      <c r="L60" s="51"/>
    </row>
    <row r="61" spans="1:12" x14ac:dyDescent="0.55000000000000004">
      <c r="A61" s="73"/>
      <c r="B61" s="43" t="s">
        <v>299</v>
      </c>
      <c r="E61" s="300">
        <f>SUM(E26:E60)</f>
        <v>0</v>
      </c>
      <c r="G61" s="300">
        <f>SUM(G26:G60)</f>
        <v>0</v>
      </c>
      <c r="I61" s="300">
        <f>SUM(I26:I60)</f>
        <v>0</v>
      </c>
      <c r="J61" s="75"/>
      <c r="L61" s="51"/>
    </row>
    <row r="62" spans="1:12" x14ac:dyDescent="0.55000000000000004">
      <c r="A62" s="73"/>
      <c r="B62" s="43" t="s">
        <v>300</v>
      </c>
      <c r="G62" s="296" t="e">
        <f>G61/E61</f>
        <v>#DIV/0!</v>
      </c>
      <c r="I62" s="296" t="e">
        <f>I61/E61</f>
        <v>#DIV/0!</v>
      </c>
      <c r="J62" s="75"/>
      <c r="L62" s="51"/>
    </row>
    <row r="63" spans="1:12" x14ac:dyDescent="0.55000000000000004">
      <c r="A63" s="73"/>
      <c r="B63" s="43" t="s">
        <v>301</v>
      </c>
      <c r="G63" s="91" t="e">
        <f>IF(G62&lt;(1/3),"Yes","No")</f>
        <v>#DIV/0!</v>
      </c>
      <c r="I63" s="91" t="e">
        <f>IF(I62&lt;(1/3),"Yes","No")</f>
        <v>#DIV/0!</v>
      </c>
      <c r="J63" s="75"/>
      <c r="L63" s="51"/>
    </row>
    <row r="64" spans="1:12" x14ac:dyDescent="0.55000000000000004">
      <c r="A64" s="73"/>
      <c r="B64" s="43" t="s">
        <v>302</v>
      </c>
      <c r="G64" s="91" t="e">
        <f>IF(G62&gt;(2/3),"Yes","No")</f>
        <v>#DIV/0!</v>
      </c>
      <c r="I64" s="91" t="e">
        <f>IF(I62&gt;(2/3),"Yes","No")</f>
        <v>#DIV/0!</v>
      </c>
      <c r="J64" s="75"/>
      <c r="L64" s="51"/>
    </row>
    <row r="65" spans="1:12" x14ac:dyDescent="0.55000000000000004">
      <c r="A65" s="73"/>
      <c r="J65" s="75"/>
      <c r="L65" s="51"/>
    </row>
    <row r="66" spans="1:12" x14ac:dyDescent="0.55000000000000004">
      <c r="A66" s="92" t="s">
        <v>303</v>
      </c>
      <c r="G66" s="91"/>
      <c r="I66" s="91"/>
      <c r="J66" s="75"/>
      <c r="L66" s="51"/>
    </row>
    <row r="67" spans="1:12" x14ac:dyDescent="0.55000000000000004">
      <c r="A67" s="93" t="s">
        <v>304</v>
      </c>
      <c r="B67" s="408"/>
      <c r="C67" s="409"/>
      <c r="D67" s="409"/>
      <c r="E67" s="409"/>
      <c r="F67" s="409"/>
      <c r="G67" s="409"/>
      <c r="H67" s="409"/>
      <c r="I67" s="409"/>
      <c r="J67" s="410"/>
      <c r="L67" s="51"/>
    </row>
    <row r="68" spans="1:12" x14ac:dyDescent="0.55000000000000004">
      <c r="A68" s="93" t="s">
        <v>305</v>
      </c>
      <c r="B68" s="408"/>
      <c r="C68" s="409"/>
      <c r="D68" s="409"/>
      <c r="E68" s="409"/>
      <c r="F68" s="409"/>
      <c r="G68" s="409"/>
      <c r="H68" s="409"/>
      <c r="I68" s="409"/>
      <c r="J68" s="410"/>
      <c r="L68" s="51"/>
    </row>
    <row r="69" spans="1:12" x14ac:dyDescent="0.55000000000000004">
      <c r="A69" s="93" t="s">
        <v>306</v>
      </c>
      <c r="B69" s="411" t="s">
        <v>307</v>
      </c>
      <c r="C69" s="412"/>
      <c r="D69" s="412"/>
      <c r="E69" s="412"/>
      <c r="F69" s="412"/>
      <c r="G69" s="412"/>
      <c r="H69" s="412"/>
      <c r="I69" s="412"/>
      <c r="J69" s="413"/>
      <c r="L69" s="51"/>
    </row>
    <row r="70" spans="1:12" ht="15.9" thickBot="1" x14ac:dyDescent="0.65">
      <c r="A70" s="94"/>
      <c r="B70" s="95"/>
      <c r="C70" s="95"/>
      <c r="D70" s="95"/>
      <c r="E70" s="95"/>
      <c r="F70" s="95"/>
      <c r="G70" s="96"/>
      <c r="H70" s="95"/>
      <c r="I70" s="96"/>
      <c r="J70" s="97"/>
      <c r="L70" s="51"/>
    </row>
    <row r="71" spans="1:12" ht="15.9" thickBot="1" x14ac:dyDescent="0.65">
      <c r="A71" s="98"/>
      <c r="G71" s="99"/>
      <c r="I71" s="99"/>
      <c r="L71" s="51"/>
    </row>
    <row r="72" spans="1:12" ht="15.9" thickBot="1" x14ac:dyDescent="0.65">
      <c r="A72" s="403" t="s">
        <v>308</v>
      </c>
      <c r="B72" s="404"/>
      <c r="C72" s="404"/>
      <c r="D72" s="404"/>
      <c r="E72" s="404"/>
      <c r="F72" s="404"/>
      <c r="G72" s="404"/>
      <c r="H72" s="404"/>
      <c r="I72" s="404"/>
      <c r="J72" s="405"/>
      <c r="L72" s="51"/>
    </row>
    <row r="73" spans="1:12" x14ac:dyDescent="0.55000000000000004">
      <c r="A73" s="73" t="s">
        <v>309</v>
      </c>
      <c r="B73" s="43" t="s">
        <v>310</v>
      </c>
      <c r="J73" s="100" t="e">
        <f>G63</f>
        <v>#DIV/0!</v>
      </c>
    </row>
    <row r="74" spans="1:12" x14ac:dyDescent="0.55000000000000004">
      <c r="A74" s="92"/>
      <c r="B74" s="76" t="s">
        <v>311</v>
      </c>
      <c r="J74" s="101"/>
      <c r="L74" s="51"/>
    </row>
    <row r="75" spans="1:12" x14ac:dyDescent="0.55000000000000004">
      <c r="A75" s="92"/>
      <c r="J75" s="75"/>
      <c r="L75" s="51"/>
    </row>
    <row r="76" spans="1:12" ht="15" customHeight="1" x14ac:dyDescent="0.55000000000000004">
      <c r="A76" s="73" t="s">
        <v>312</v>
      </c>
      <c r="B76" s="43" t="s">
        <v>313</v>
      </c>
      <c r="J76" s="100" t="e">
        <f>G64</f>
        <v>#DIV/0!</v>
      </c>
    </row>
    <row r="77" spans="1:12" ht="15" customHeight="1" x14ac:dyDescent="0.55000000000000004">
      <c r="A77" s="73"/>
      <c r="B77" s="76" t="s">
        <v>314</v>
      </c>
      <c r="C77" s="76"/>
      <c r="J77" s="101"/>
    </row>
    <row r="78" spans="1:12" ht="15" customHeight="1" x14ac:dyDescent="0.55000000000000004">
      <c r="A78" s="73"/>
      <c r="B78" s="102" t="s">
        <v>280</v>
      </c>
      <c r="C78" s="406" t="s">
        <v>315</v>
      </c>
      <c r="D78" s="406"/>
      <c r="E78" s="406"/>
      <c r="F78" s="406"/>
      <c r="G78" s="406"/>
      <c r="H78" s="406"/>
      <c r="J78" s="101"/>
    </row>
    <row r="79" spans="1:12" ht="15" customHeight="1" x14ac:dyDescent="0.55000000000000004">
      <c r="A79" s="73"/>
      <c r="C79" s="406"/>
      <c r="D79" s="406"/>
      <c r="E79" s="406"/>
      <c r="F79" s="406"/>
      <c r="G79" s="406"/>
      <c r="H79" s="406"/>
      <c r="J79" s="101"/>
    </row>
    <row r="80" spans="1:12" x14ac:dyDescent="0.55000000000000004">
      <c r="A80" s="73"/>
      <c r="B80" s="102" t="s">
        <v>309</v>
      </c>
      <c r="C80" s="76" t="s">
        <v>316</v>
      </c>
      <c r="J80" s="75"/>
    </row>
    <row r="81" spans="1:12" x14ac:dyDescent="0.55000000000000004">
      <c r="A81" s="73"/>
      <c r="J81" s="75"/>
    </row>
    <row r="82" spans="1:12" x14ac:dyDescent="0.55000000000000004">
      <c r="A82" s="73" t="s">
        <v>317</v>
      </c>
      <c r="B82" s="43" t="s">
        <v>318</v>
      </c>
      <c r="J82" s="75"/>
    </row>
    <row r="83" spans="1:12" x14ac:dyDescent="0.55000000000000004">
      <c r="A83" s="73"/>
      <c r="J83" s="75"/>
    </row>
    <row r="84" spans="1:12" x14ac:dyDescent="0.55000000000000004">
      <c r="A84" s="73"/>
      <c r="B84" s="49" t="s">
        <v>283</v>
      </c>
      <c r="F84" s="417"/>
      <c r="G84" s="417"/>
      <c r="H84" s="417"/>
      <c r="I84" s="417"/>
      <c r="J84" s="418"/>
    </row>
    <row r="85" spans="1:12" x14ac:dyDescent="0.55000000000000004">
      <c r="A85" s="73"/>
      <c r="B85" s="49"/>
      <c r="F85" s="103"/>
      <c r="G85" s="103"/>
      <c r="H85" s="103"/>
      <c r="I85" s="103"/>
      <c r="J85" s="104"/>
    </row>
    <row r="86" spans="1:12" x14ac:dyDescent="0.55000000000000004">
      <c r="A86" s="105"/>
      <c r="C86" s="77"/>
      <c r="D86" s="79"/>
      <c r="F86" s="79"/>
      <c r="H86" s="79" t="s">
        <v>319</v>
      </c>
      <c r="I86" s="79" t="s">
        <v>319</v>
      </c>
      <c r="J86" s="80" t="s">
        <v>285</v>
      </c>
    </row>
    <row r="87" spans="1:12" ht="15" customHeight="1" x14ac:dyDescent="0.55000000000000004">
      <c r="A87" s="105"/>
      <c r="C87" s="50"/>
      <c r="D87" s="50"/>
      <c r="F87" s="79"/>
      <c r="H87" s="106" t="s">
        <v>127</v>
      </c>
      <c r="I87" s="107" t="s">
        <v>129</v>
      </c>
      <c r="J87" s="80" t="s">
        <v>290</v>
      </c>
    </row>
    <row r="88" spans="1:12" x14ac:dyDescent="0.55000000000000004">
      <c r="A88" s="105"/>
      <c r="B88" s="108" t="s">
        <v>320</v>
      </c>
      <c r="C88" s="108"/>
      <c r="D88" s="108"/>
      <c r="E88" s="83"/>
      <c r="F88" s="82"/>
      <c r="G88" s="83"/>
      <c r="H88" s="82" t="s">
        <v>321</v>
      </c>
      <c r="I88" s="82" t="s">
        <v>321</v>
      </c>
      <c r="J88" s="109" t="s">
        <v>295</v>
      </c>
    </row>
    <row r="89" spans="1:12" ht="22" customHeight="1" x14ac:dyDescent="0.55000000000000004">
      <c r="A89" s="407"/>
      <c r="B89" s="87" t="s">
        <v>124</v>
      </c>
      <c r="C89" s="79"/>
      <c r="E89" s="77"/>
      <c r="F89" s="88"/>
      <c r="G89" s="79"/>
      <c r="H89" s="88"/>
      <c r="I89" s="79"/>
      <c r="J89" s="89"/>
      <c r="L89" s="51"/>
    </row>
    <row r="90" spans="1:12" x14ac:dyDescent="0.55000000000000004">
      <c r="A90" s="407"/>
      <c r="B90" s="422"/>
      <c r="C90" s="422"/>
      <c r="D90" s="422"/>
      <c r="E90" s="422"/>
      <c r="F90" s="422"/>
      <c r="G90" s="422"/>
      <c r="H90" s="260"/>
      <c r="I90" s="260"/>
      <c r="J90" s="261"/>
    </row>
    <row r="91" spans="1:12" x14ac:dyDescent="0.55000000000000004">
      <c r="A91" s="407"/>
      <c r="B91" s="422"/>
      <c r="C91" s="422"/>
      <c r="D91" s="422"/>
      <c r="E91" s="422"/>
      <c r="F91" s="422"/>
      <c r="G91" s="422"/>
      <c r="H91" s="260"/>
      <c r="I91" s="260"/>
      <c r="J91" s="261"/>
    </row>
    <row r="92" spans="1:12" x14ac:dyDescent="0.55000000000000004">
      <c r="A92" s="407"/>
      <c r="B92" s="422"/>
      <c r="C92" s="422"/>
      <c r="D92" s="422"/>
      <c r="E92" s="422"/>
      <c r="F92" s="422"/>
      <c r="G92" s="422"/>
      <c r="H92" s="260"/>
      <c r="I92" s="260"/>
      <c r="J92" s="261"/>
    </row>
    <row r="93" spans="1:12" x14ac:dyDescent="0.55000000000000004">
      <c r="A93" s="407"/>
      <c r="B93" s="422"/>
      <c r="C93" s="422"/>
      <c r="D93" s="422"/>
      <c r="E93" s="422"/>
      <c r="F93" s="422"/>
      <c r="G93" s="422"/>
      <c r="H93" s="260"/>
      <c r="I93" s="260"/>
      <c r="J93" s="261"/>
    </row>
    <row r="94" spans="1:12" x14ac:dyDescent="0.55000000000000004">
      <c r="A94" s="407"/>
      <c r="B94" s="422"/>
      <c r="C94" s="422"/>
      <c r="D94" s="422"/>
      <c r="E94" s="422"/>
      <c r="F94" s="422"/>
      <c r="G94" s="422"/>
      <c r="H94" s="260"/>
      <c r="I94" s="260"/>
      <c r="J94" s="261"/>
    </row>
    <row r="95" spans="1:12" x14ac:dyDescent="0.55000000000000004">
      <c r="A95" s="407"/>
      <c r="B95" s="423" t="s">
        <v>296</v>
      </c>
      <c r="C95" s="423"/>
      <c r="D95" s="423"/>
      <c r="E95" s="423"/>
      <c r="F95" s="423"/>
      <c r="G95" s="423"/>
      <c r="H95" s="260"/>
      <c r="I95" s="260"/>
      <c r="J95" s="261"/>
    </row>
    <row r="96" spans="1:12" x14ac:dyDescent="0.55000000000000004">
      <c r="A96" s="407"/>
      <c r="B96" s="422"/>
      <c r="C96" s="422"/>
      <c r="D96" s="422"/>
      <c r="E96" s="422"/>
      <c r="F96" s="422"/>
      <c r="G96" s="422"/>
      <c r="H96" s="260"/>
      <c r="I96" s="260"/>
      <c r="J96" s="261"/>
    </row>
    <row r="97" spans="1:12" ht="22" customHeight="1" x14ac:dyDescent="0.55000000000000004">
      <c r="A97" s="407"/>
      <c r="B97" s="87" t="s">
        <v>136</v>
      </c>
      <c r="C97" s="79"/>
      <c r="E97" s="77"/>
      <c r="F97" s="88"/>
      <c r="G97" s="79"/>
      <c r="H97" s="88"/>
      <c r="I97" s="79"/>
      <c r="J97" s="89"/>
      <c r="L97" s="51"/>
    </row>
    <row r="98" spans="1:12" x14ac:dyDescent="0.55000000000000004">
      <c r="A98" s="407"/>
      <c r="B98" s="422"/>
      <c r="C98" s="422"/>
      <c r="D98" s="422"/>
      <c r="E98" s="422"/>
      <c r="F98" s="422"/>
      <c r="G98" s="422"/>
      <c r="H98" s="260"/>
      <c r="I98" s="260"/>
      <c r="J98" s="261"/>
    </row>
    <row r="99" spans="1:12" x14ac:dyDescent="0.55000000000000004">
      <c r="A99" s="407"/>
      <c r="B99" s="422"/>
      <c r="C99" s="422"/>
      <c r="D99" s="422"/>
      <c r="E99" s="422"/>
      <c r="F99" s="422"/>
      <c r="G99" s="422"/>
      <c r="H99" s="260"/>
      <c r="I99" s="260"/>
      <c r="J99" s="261"/>
    </row>
    <row r="100" spans="1:12" x14ac:dyDescent="0.55000000000000004">
      <c r="A100" s="407"/>
      <c r="B100" s="422"/>
      <c r="C100" s="422"/>
      <c r="D100" s="422"/>
      <c r="E100" s="422"/>
      <c r="F100" s="422"/>
      <c r="G100" s="422"/>
      <c r="H100" s="260"/>
      <c r="I100" s="260"/>
      <c r="J100" s="261"/>
    </row>
    <row r="101" spans="1:12" x14ac:dyDescent="0.55000000000000004">
      <c r="A101" s="407"/>
      <c r="B101" s="422"/>
      <c r="C101" s="422"/>
      <c r="D101" s="422"/>
      <c r="E101" s="422"/>
      <c r="F101" s="422"/>
      <c r="G101" s="422"/>
      <c r="H101" s="260"/>
      <c r="I101" s="260"/>
      <c r="J101" s="261"/>
    </row>
    <row r="102" spans="1:12" x14ac:dyDescent="0.55000000000000004">
      <c r="A102" s="407"/>
      <c r="B102" s="422"/>
      <c r="C102" s="422"/>
      <c r="D102" s="422"/>
      <c r="E102" s="422"/>
      <c r="F102" s="422"/>
      <c r="G102" s="422"/>
      <c r="H102" s="260"/>
      <c r="I102" s="260"/>
      <c r="J102" s="261"/>
    </row>
    <row r="103" spans="1:12" x14ac:dyDescent="0.55000000000000004">
      <c r="A103" s="407"/>
      <c r="B103" s="423" t="s">
        <v>296</v>
      </c>
      <c r="C103" s="423"/>
      <c r="D103" s="423"/>
      <c r="E103" s="423"/>
      <c r="F103" s="423"/>
      <c r="G103" s="423"/>
      <c r="H103" s="260"/>
      <c r="I103" s="260"/>
      <c r="J103" s="261"/>
    </row>
    <row r="104" spans="1:12" x14ac:dyDescent="0.55000000000000004">
      <c r="A104" s="407"/>
      <c r="B104" s="422"/>
      <c r="C104" s="422"/>
      <c r="D104" s="422"/>
      <c r="E104" s="422"/>
      <c r="F104" s="422"/>
      <c r="G104" s="422"/>
      <c r="H104" s="260"/>
      <c r="I104" s="260"/>
      <c r="J104" s="261"/>
    </row>
    <row r="105" spans="1:12" ht="22" customHeight="1" x14ac:dyDescent="0.55000000000000004">
      <c r="A105" s="407"/>
      <c r="B105" s="87" t="s">
        <v>297</v>
      </c>
      <c r="C105" s="79"/>
      <c r="E105" s="77"/>
      <c r="F105" s="88"/>
      <c r="G105" s="79"/>
      <c r="H105" s="88"/>
      <c r="I105" s="79"/>
      <c r="J105" s="89"/>
      <c r="L105" s="51"/>
    </row>
    <row r="106" spans="1:12" x14ac:dyDescent="0.55000000000000004">
      <c r="A106" s="407"/>
      <c r="B106" s="422"/>
      <c r="C106" s="422"/>
      <c r="D106" s="422"/>
      <c r="E106" s="422"/>
      <c r="F106" s="422"/>
      <c r="G106" s="422"/>
      <c r="H106" s="260"/>
      <c r="I106" s="260"/>
      <c r="J106" s="261"/>
    </row>
    <row r="107" spans="1:12" x14ac:dyDescent="0.55000000000000004">
      <c r="A107" s="407"/>
      <c r="B107" s="422"/>
      <c r="C107" s="422"/>
      <c r="D107" s="422"/>
      <c r="E107" s="422"/>
      <c r="F107" s="422"/>
      <c r="G107" s="422"/>
      <c r="H107" s="260"/>
      <c r="I107" s="260"/>
      <c r="J107" s="261"/>
    </row>
    <row r="108" spans="1:12" x14ac:dyDescent="0.55000000000000004">
      <c r="A108" s="407"/>
      <c r="B108" s="422"/>
      <c r="C108" s="422"/>
      <c r="D108" s="422"/>
      <c r="E108" s="422"/>
      <c r="F108" s="422"/>
      <c r="G108" s="422"/>
      <c r="H108" s="260"/>
      <c r="I108" s="260"/>
      <c r="J108" s="261"/>
    </row>
    <row r="109" spans="1:12" x14ac:dyDescent="0.55000000000000004">
      <c r="A109" s="407"/>
      <c r="B109" s="422"/>
      <c r="C109" s="422"/>
      <c r="D109" s="422"/>
      <c r="E109" s="422"/>
      <c r="F109" s="422"/>
      <c r="G109" s="422"/>
      <c r="H109" s="260"/>
      <c r="I109" s="260"/>
      <c r="J109" s="261"/>
    </row>
    <row r="110" spans="1:12" x14ac:dyDescent="0.55000000000000004">
      <c r="A110" s="407"/>
      <c r="B110" s="422"/>
      <c r="C110" s="422"/>
      <c r="D110" s="422"/>
      <c r="E110" s="422"/>
      <c r="F110" s="422"/>
      <c r="G110" s="422"/>
      <c r="H110" s="260"/>
      <c r="I110" s="260"/>
      <c r="J110" s="261"/>
    </row>
    <row r="111" spans="1:12" x14ac:dyDescent="0.55000000000000004">
      <c r="A111" s="407"/>
      <c r="B111" s="423" t="s">
        <v>296</v>
      </c>
      <c r="C111" s="423"/>
      <c r="D111" s="423"/>
      <c r="E111" s="423"/>
      <c r="F111" s="423"/>
      <c r="G111" s="423"/>
      <c r="H111" s="260"/>
      <c r="I111" s="260"/>
      <c r="J111" s="261"/>
    </row>
    <row r="112" spans="1:12" x14ac:dyDescent="0.55000000000000004">
      <c r="A112" s="407"/>
      <c r="B112" s="422"/>
      <c r="C112" s="422"/>
      <c r="D112" s="422"/>
      <c r="E112" s="422"/>
      <c r="F112" s="422"/>
      <c r="G112" s="422"/>
      <c r="H112" s="260"/>
      <c r="I112" s="260"/>
      <c r="J112" s="261"/>
    </row>
    <row r="113" spans="1:12" ht="22" customHeight="1" x14ac:dyDescent="0.55000000000000004">
      <c r="A113" s="407"/>
      <c r="B113" s="87" t="s">
        <v>298</v>
      </c>
      <c r="C113" s="79"/>
      <c r="E113" s="77"/>
      <c r="F113" s="88"/>
      <c r="G113" s="79"/>
      <c r="H113" s="88"/>
      <c r="I113" s="79"/>
      <c r="J113" s="89"/>
      <c r="L113" s="51"/>
    </row>
    <row r="114" spans="1:12" x14ac:dyDescent="0.55000000000000004">
      <c r="A114" s="110"/>
      <c r="B114" s="422"/>
      <c r="C114" s="422"/>
      <c r="D114" s="422"/>
      <c r="E114" s="422"/>
      <c r="F114" s="422"/>
      <c r="G114" s="422"/>
      <c r="H114" s="260"/>
      <c r="I114" s="260"/>
      <c r="J114" s="261"/>
    </row>
    <row r="115" spans="1:12" x14ac:dyDescent="0.55000000000000004">
      <c r="A115" s="110"/>
      <c r="B115" s="422"/>
      <c r="C115" s="422"/>
      <c r="D115" s="422"/>
      <c r="E115" s="422"/>
      <c r="F115" s="422"/>
      <c r="G115" s="422"/>
      <c r="H115" s="260"/>
      <c r="I115" s="260"/>
      <c r="J115" s="261"/>
    </row>
    <row r="116" spans="1:12" x14ac:dyDescent="0.55000000000000004">
      <c r="A116" s="110"/>
      <c r="B116" s="422"/>
      <c r="C116" s="422"/>
      <c r="D116" s="422"/>
      <c r="E116" s="422"/>
      <c r="F116" s="422"/>
      <c r="G116" s="422"/>
      <c r="H116" s="260"/>
      <c r="I116" s="260"/>
      <c r="J116" s="261"/>
    </row>
    <row r="117" spans="1:12" x14ac:dyDescent="0.55000000000000004">
      <c r="A117" s="110"/>
      <c r="B117" s="422"/>
      <c r="C117" s="422"/>
      <c r="D117" s="422"/>
      <c r="E117" s="422"/>
      <c r="F117" s="422"/>
      <c r="G117" s="422"/>
      <c r="H117" s="260"/>
      <c r="I117" s="260"/>
      <c r="J117" s="261"/>
    </row>
    <row r="118" spans="1:12" x14ac:dyDescent="0.55000000000000004">
      <c r="A118" s="110"/>
      <c r="B118" s="422"/>
      <c r="C118" s="422"/>
      <c r="D118" s="422"/>
      <c r="E118" s="422"/>
      <c r="F118" s="422"/>
      <c r="G118" s="422"/>
      <c r="H118" s="260"/>
      <c r="I118" s="260"/>
      <c r="J118" s="261"/>
    </row>
    <row r="119" spans="1:12" x14ac:dyDescent="0.55000000000000004">
      <c r="A119" s="110"/>
      <c r="B119" s="423" t="s">
        <v>296</v>
      </c>
      <c r="C119" s="423"/>
      <c r="D119" s="423"/>
      <c r="E119" s="423"/>
      <c r="F119" s="423"/>
      <c r="G119" s="423"/>
      <c r="H119" s="260"/>
      <c r="I119" s="260"/>
      <c r="J119" s="261"/>
    </row>
    <row r="120" spans="1:12" x14ac:dyDescent="0.55000000000000004">
      <c r="A120" s="110"/>
      <c r="B120" s="422"/>
      <c r="C120" s="422"/>
      <c r="D120" s="422"/>
      <c r="E120" s="422"/>
      <c r="F120" s="422"/>
      <c r="G120" s="422"/>
      <c r="H120" s="260"/>
      <c r="I120" s="260"/>
      <c r="J120" s="261"/>
    </row>
    <row r="121" spans="1:12" x14ac:dyDescent="0.55000000000000004">
      <c r="A121" s="110"/>
      <c r="B121" s="111"/>
      <c r="C121" s="112"/>
      <c r="D121" s="113"/>
      <c r="E121" s="114"/>
      <c r="F121" s="114"/>
      <c r="G121" s="114"/>
      <c r="H121" s="115"/>
      <c r="I121" s="115"/>
      <c r="J121" s="116"/>
    </row>
    <row r="122" spans="1:12" x14ac:dyDescent="0.55000000000000004">
      <c r="A122" s="73" t="s">
        <v>322</v>
      </c>
      <c r="B122" s="117" t="s">
        <v>323</v>
      </c>
      <c r="C122" s="118"/>
      <c r="D122" s="118"/>
      <c r="E122" s="119"/>
      <c r="F122" s="119"/>
      <c r="G122" s="119"/>
      <c r="H122" s="119"/>
      <c r="I122" s="113"/>
      <c r="J122" s="116"/>
    </row>
    <row r="123" spans="1:12" x14ac:dyDescent="0.55000000000000004">
      <c r="A123" s="105"/>
      <c r="B123" s="414"/>
      <c r="C123" s="414"/>
      <c r="D123" s="414"/>
      <c r="E123" s="414"/>
      <c r="F123" s="414"/>
      <c r="G123" s="414"/>
      <c r="H123" s="414"/>
      <c r="I123" s="414"/>
      <c r="J123" s="415"/>
    </row>
    <row r="124" spans="1:12" x14ac:dyDescent="0.55000000000000004">
      <c r="A124" s="105"/>
      <c r="B124" s="414"/>
      <c r="C124" s="414"/>
      <c r="D124" s="414"/>
      <c r="E124" s="414"/>
      <c r="F124" s="414"/>
      <c r="G124" s="414"/>
      <c r="H124" s="414"/>
      <c r="I124" s="414"/>
      <c r="J124" s="415"/>
    </row>
    <row r="125" spans="1:12" x14ac:dyDescent="0.55000000000000004">
      <c r="A125" s="110"/>
      <c r="B125" s="111"/>
      <c r="C125" s="112"/>
      <c r="D125" s="113"/>
      <c r="E125" s="114"/>
      <c r="F125" s="114"/>
      <c r="G125" s="114"/>
      <c r="H125" s="115"/>
      <c r="I125" s="115"/>
      <c r="J125" s="116"/>
    </row>
    <row r="126" spans="1:12" x14ac:dyDescent="0.55000000000000004">
      <c r="A126" s="92" t="s">
        <v>303</v>
      </c>
      <c r="G126" s="91"/>
      <c r="I126" s="91"/>
      <c r="J126" s="75"/>
    </row>
    <row r="127" spans="1:12" x14ac:dyDescent="0.55000000000000004">
      <c r="A127" s="93" t="s">
        <v>324</v>
      </c>
      <c r="B127" s="408"/>
      <c r="C127" s="409"/>
      <c r="D127" s="409"/>
      <c r="E127" s="409"/>
      <c r="F127" s="409"/>
      <c r="G127" s="409"/>
      <c r="H127" s="409"/>
      <c r="I127" s="409"/>
      <c r="J127" s="410"/>
    </row>
    <row r="128" spans="1:12" x14ac:dyDescent="0.55000000000000004">
      <c r="A128" s="93" t="s">
        <v>325</v>
      </c>
      <c r="B128" s="408"/>
      <c r="C128" s="409"/>
      <c r="D128" s="409"/>
      <c r="E128" s="409"/>
      <c r="F128" s="409"/>
      <c r="G128" s="409"/>
      <c r="H128" s="409"/>
      <c r="I128" s="409"/>
      <c r="J128" s="410"/>
    </row>
    <row r="129" spans="1:10" ht="15" customHeight="1" x14ac:dyDescent="0.55000000000000004">
      <c r="A129" s="93" t="s">
        <v>326</v>
      </c>
      <c r="B129" s="411" t="s">
        <v>307</v>
      </c>
      <c r="C129" s="412"/>
      <c r="D129" s="412"/>
      <c r="E129" s="412"/>
      <c r="F129" s="412"/>
      <c r="G129" s="412"/>
      <c r="H129" s="412"/>
      <c r="I129" s="412"/>
      <c r="J129" s="413"/>
    </row>
    <row r="130" spans="1:10" ht="14.7" thickBot="1" x14ac:dyDescent="0.6">
      <c r="A130" s="120"/>
      <c r="B130" s="95"/>
      <c r="C130" s="95"/>
      <c r="D130" s="95"/>
      <c r="E130" s="95"/>
      <c r="F130" s="95"/>
      <c r="G130" s="95"/>
      <c r="H130" s="95"/>
      <c r="I130" s="95"/>
      <c r="J130" s="97"/>
    </row>
    <row r="131" spans="1:10" ht="14.7" thickBot="1" x14ac:dyDescent="0.6"/>
    <row r="132" spans="1:10" ht="15.9" thickBot="1" x14ac:dyDescent="0.65">
      <c r="A132" s="403" t="s">
        <v>327</v>
      </c>
      <c r="B132" s="404"/>
      <c r="C132" s="404"/>
      <c r="D132" s="404"/>
      <c r="E132" s="404"/>
      <c r="F132" s="404"/>
      <c r="G132" s="404"/>
      <c r="H132" s="404"/>
      <c r="I132" s="404"/>
      <c r="J132" s="405"/>
    </row>
    <row r="133" spans="1:10" x14ac:dyDescent="0.55000000000000004">
      <c r="A133" s="73" t="s">
        <v>328</v>
      </c>
      <c r="B133" s="43" t="s">
        <v>329</v>
      </c>
      <c r="J133" s="100" t="e">
        <f>I63</f>
        <v>#DIV/0!</v>
      </c>
    </row>
    <row r="134" spans="1:10" x14ac:dyDescent="0.55000000000000004">
      <c r="A134" s="92"/>
      <c r="B134" s="76" t="s">
        <v>330</v>
      </c>
      <c r="J134" s="101"/>
    </row>
    <row r="135" spans="1:10" x14ac:dyDescent="0.55000000000000004">
      <c r="A135" s="92"/>
      <c r="J135" s="75"/>
    </row>
    <row r="136" spans="1:10" x14ac:dyDescent="0.55000000000000004">
      <c r="A136" s="73" t="s">
        <v>331</v>
      </c>
      <c r="B136" s="43" t="s">
        <v>332</v>
      </c>
      <c r="J136" s="100" t="e">
        <f>I64</f>
        <v>#DIV/0!</v>
      </c>
    </row>
    <row r="137" spans="1:10" x14ac:dyDescent="0.55000000000000004">
      <c r="A137" s="73"/>
      <c r="B137" s="76" t="s">
        <v>314</v>
      </c>
      <c r="C137" s="76"/>
      <c r="J137" s="101"/>
    </row>
    <row r="138" spans="1:10" ht="15" customHeight="1" x14ac:dyDescent="0.55000000000000004">
      <c r="A138" s="73"/>
      <c r="B138" s="102" t="s">
        <v>280</v>
      </c>
      <c r="C138" s="406" t="s">
        <v>333</v>
      </c>
      <c r="D138" s="406"/>
      <c r="E138" s="406"/>
      <c r="F138" s="406"/>
      <c r="G138" s="406"/>
      <c r="H138" s="406"/>
      <c r="J138" s="101"/>
    </row>
    <row r="139" spans="1:10" x14ac:dyDescent="0.55000000000000004">
      <c r="A139" s="73"/>
      <c r="C139" s="406"/>
      <c r="D139" s="406"/>
      <c r="E139" s="406"/>
      <c r="F139" s="406"/>
      <c r="G139" s="406"/>
      <c r="H139" s="406"/>
      <c r="J139" s="101"/>
    </row>
    <row r="140" spans="1:10" x14ac:dyDescent="0.55000000000000004">
      <c r="A140" s="73"/>
      <c r="B140" s="102" t="s">
        <v>309</v>
      </c>
      <c r="C140" s="76" t="s">
        <v>334</v>
      </c>
      <c r="J140" s="75"/>
    </row>
    <row r="141" spans="1:10" x14ac:dyDescent="0.55000000000000004">
      <c r="A141" s="73"/>
      <c r="J141" s="75"/>
    </row>
    <row r="142" spans="1:10" x14ac:dyDescent="0.55000000000000004">
      <c r="A142" s="73" t="s">
        <v>335</v>
      </c>
      <c r="B142" s="43" t="s">
        <v>318</v>
      </c>
      <c r="J142" s="75"/>
    </row>
    <row r="143" spans="1:10" x14ac:dyDescent="0.55000000000000004">
      <c r="A143" s="105"/>
      <c r="C143" s="77"/>
      <c r="D143" s="79"/>
      <c r="F143" s="79"/>
      <c r="H143" s="79" t="s">
        <v>319</v>
      </c>
      <c r="I143" s="79" t="s">
        <v>319</v>
      </c>
      <c r="J143" s="80" t="s">
        <v>285</v>
      </c>
    </row>
    <row r="144" spans="1:10" ht="15" customHeight="1" x14ac:dyDescent="0.55000000000000004">
      <c r="A144" s="105"/>
      <c r="C144" s="50"/>
      <c r="D144" s="50"/>
      <c r="F144" s="79"/>
      <c r="H144" s="106" t="s">
        <v>127</v>
      </c>
      <c r="I144" s="107" t="s">
        <v>129</v>
      </c>
      <c r="J144" s="80" t="s">
        <v>290</v>
      </c>
    </row>
    <row r="145" spans="1:12" ht="15" customHeight="1" x14ac:dyDescent="0.55000000000000004">
      <c r="A145" s="105"/>
      <c r="B145" s="108" t="s">
        <v>320</v>
      </c>
      <c r="C145" s="108"/>
      <c r="D145" s="108"/>
      <c r="E145" s="83"/>
      <c r="F145" s="82"/>
      <c r="G145" s="83"/>
      <c r="H145" s="82" t="s">
        <v>321</v>
      </c>
      <c r="I145" s="82" t="s">
        <v>321</v>
      </c>
      <c r="J145" s="109" t="s">
        <v>295</v>
      </c>
    </row>
    <row r="146" spans="1:12" ht="22" customHeight="1" x14ac:dyDescent="0.55000000000000004">
      <c r="A146" s="407"/>
      <c r="B146" s="87" t="s">
        <v>124</v>
      </c>
      <c r="C146" s="79"/>
      <c r="E146" s="77"/>
      <c r="F146" s="88"/>
      <c r="G146" s="79"/>
      <c r="H146" s="88"/>
      <c r="I146" s="79"/>
      <c r="J146" s="89"/>
      <c r="L146" s="51"/>
    </row>
    <row r="147" spans="1:12" x14ac:dyDescent="0.55000000000000004">
      <c r="A147" s="407"/>
      <c r="B147" s="422"/>
      <c r="C147" s="422"/>
      <c r="D147" s="422"/>
      <c r="E147" s="422"/>
      <c r="F147" s="422"/>
      <c r="G147" s="422"/>
      <c r="H147" s="260"/>
      <c r="I147" s="260"/>
      <c r="J147" s="261"/>
    </row>
    <row r="148" spans="1:12" x14ac:dyDescent="0.55000000000000004">
      <c r="A148" s="407"/>
      <c r="B148" s="422"/>
      <c r="C148" s="422"/>
      <c r="D148" s="422"/>
      <c r="E148" s="422"/>
      <c r="F148" s="422"/>
      <c r="G148" s="422"/>
      <c r="H148" s="260"/>
      <c r="I148" s="260"/>
      <c r="J148" s="261"/>
    </row>
    <row r="149" spans="1:12" x14ac:dyDescent="0.55000000000000004">
      <c r="A149" s="407"/>
      <c r="B149" s="422"/>
      <c r="C149" s="422"/>
      <c r="D149" s="422"/>
      <c r="E149" s="422"/>
      <c r="F149" s="422"/>
      <c r="G149" s="422"/>
      <c r="H149" s="260"/>
      <c r="I149" s="260"/>
      <c r="J149" s="261"/>
    </row>
    <row r="150" spans="1:12" x14ac:dyDescent="0.55000000000000004">
      <c r="A150" s="407"/>
      <c r="B150" s="422"/>
      <c r="C150" s="422"/>
      <c r="D150" s="422"/>
      <c r="E150" s="422"/>
      <c r="F150" s="422"/>
      <c r="G150" s="422"/>
      <c r="H150" s="260"/>
      <c r="I150" s="260"/>
      <c r="J150" s="261"/>
    </row>
    <row r="151" spans="1:12" x14ac:dyDescent="0.55000000000000004">
      <c r="A151" s="407"/>
      <c r="B151" s="422"/>
      <c r="C151" s="422"/>
      <c r="D151" s="422"/>
      <c r="E151" s="422"/>
      <c r="F151" s="422"/>
      <c r="G151" s="422"/>
      <c r="H151" s="260"/>
      <c r="I151" s="260"/>
      <c r="J151" s="261"/>
    </row>
    <row r="152" spans="1:12" x14ac:dyDescent="0.55000000000000004">
      <c r="A152" s="407"/>
      <c r="B152" s="423" t="s">
        <v>296</v>
      </c>
      <c r="C152" s="423"/>
      <c r="D152" s="423"/>
      <c r="E152" s="423"/>
      <c r="F152" s="423"/>
      <c r="G152" s="423"/>
      <c r="H152" s="260"/>
      <c r="I152" s="260"/>
      <c r="J152" s="261"/>
    </row>
    <row r="153" spans="1:12" x14ac:dyDescent="0.55000000000000004">
      <c r="A153" s="407"/>
      <c r="B153" s="422"/>
      <c r="C153" s="422"/>
      <c r="D153" s="422"/>
      <c r="E153" s="422"/>
      <c r="F153" s="422"/>
      <c r="G153" s="422"/>
      <c r="H153" s="260"/>
      <c r="I153" s="260"/>
      <c r="J153" s="261"/>
    </row>
    <row r="154" spans="1:12" ht="22" customHeight="1" x14ac:dyDescent="0.55000000000000004">
      <c r="A154" s="407"/>
      <c r="B154" s="87" t="s">
        <v>136</v>
      </c>
      <c r="C154" s="79"/>
      <c r="E154" s="77"/>
      <c r="F154" s="88"/>
      <c r="G154" s="79"/>
      <c r="H154" s="88"/>
      <c r="I154" s="79"/>
      <c r="J154" s="89"/>
      <c r="L154" s="51"/>
    </row>
    <row r="155" spans="1:12" x14ac:dyDescent="0.55000000000000004">
      <c r="A155" s="407"/>
      <c r="B155" s="422"/>
      <c r="C155" s="422"/>
      <c r="D155" s="422"/>
      <c r="E155" s="422"/>
      <c r="F155" s="422"/>
      <c r="G155" s="422"/>
      <c r="H155" s="260"/>
      <c r="I155" s="260"/>
      <c r="J155" s="261"/>
    </row>
    <row r="156" spans="1:12" x14ac:dyDescent="0.55000000000000004">
      <c r="A156" s="407"/>
      <c r="B156" s="422"/>
      <c r="C156" s="422"/>
      <c r="D156" s="422"/>
      <c r="E156" s="422"/>
      <c r="F156" s="422"/>
      <c r="G156" s="422"/>
      <c r="H156" s="260"/>
      <c r="I156" s="260"/>
      <c r="J156" s="261"/>
    </row>
    <row r="157" spans="1:12" x14ac:dyDescent="0.55000000000000004">
      <c r="A157" s="407"/>
      <c r="B157" s="422"/>
      <c r="C157" s="422"/>
      <c r="D157" s="422"/>
      <c r="E157" s="422"/>
      <c r="F157" s="422"/>
      <c r="G157" s="422"/>
      <c r="H157" s="260"/>
      <c r="I157" s="260"/>
      <c r="J157" s="261"/>
    </row>
    <row r="158" spans="1:12" x14ac:dyDescent="0.55000000000000004">
      <c r="A158" s="407"/>
      <c r="B158" s="422"/>
      <c r="C158" s="422"/>
      <c r="D158" s="422"/>
      <c r="E158" s="422"/>
      <c r="F158" s="422"/>
      <c r="G158" s="422"/>
      <c r="H158" s="260"/>
      <c r="I158" s="260"/>
      <c r="J158" s="261"/>
    </row>
    <row r="159" spans="1:12" x14ac:dyDescent="0.55000000000000004">
      <c r="A159" s="407"/>
      <c r="B159" s="422"/>
      <c r="C159" s="422"/>
      <c r="D159" s="422"/>
      <c r="E159" s="422"/>
      <c r="F159" s="422"/>
      <c r="G159" s="422"/>
      <c r="H159" s="260"/>
      <c r="I159" s="260"/>
      <c r="J159" s="261"/>
    </row>
    <row r="160" spans="1:12" x14ac:dyDescent="0.55000000000000004">
      <c r="A160" s="407"/>
      <c r="B160" s="423" t="s">
        <v>296</v>
      </c>
      <c r="C160" s="423"/>
      <c r="D160" s="423"/>
      <c r="E160" s="423"/>
      <c r="F160" s="423"/>
      <c r="G160" s="423"/>
      <c r="H160" s="260"/>
      <c r="I160" s="260"/>
      <c r="J160" s="261"/>
    </row>
    <row r="161" spans="1:12" x14ac:dyDescent="0.55000000000000004">
      <c r="A161" s="407"/>
      <c r="B161" s="422"/>
      <c r="C161" s="422"/>
      <c r="D161" s="422"/>
      <c r="E161" s="422"/>
      <c r="F161" s="422"/>
      <c r="G161" s="422"/>
      <c r="H161" s="260"/>
      <c r="I161" s="260"/>
      <c r="J161" s="261"/>
    </row>
    <row r="162" spans="1:12" ht="22" customHeight="1" x14ac:dyDescent="0.55000000000000004">
      <c r="A162" s="407"/>
      <c r="B162" s="87" t="s">
        <v>297</v>
      </c>
      <c r="C162" s="79"/>
      <c r="E162" s="77"/>
      <c r="F162" s="88"/>
      <c r="G162" s="79"/>
      <c r="H162" s="88"/>
      <c r="I162" s="79"/>
      <c r="J162" s="89"/>
      <c r="L162" s="51"/>
    </row>
    <row r="163" spans="1:12" x14ac:dyDescent="0.55000000000000004">
      <c r="A163" s="407"/>
      <c r="B163" s="422"/>
      <c r="C163" s="422"/>
      <c r="D163" s="422"/>
      <c r="E163" s="422"/>
      <c r="F163" s="422"/>
      <c r="G163" s="422"/>
      <c r="H163" s="260"/>
      <c r="I163" s="260"/>
      <c r="J163" s="261"/>
    </row>
    <row r="164" spans="1:12" x14ac:dyDescent="0.55000000000000004">
      <c r="A164" s="407"/>
      <c r="B164" s="422"/>
      <c r="C164" s="422"/>
      <c r="D164" s="422"/>
      <c r="E164" s="422"/>
      <c r="F164" s="422"/>
      <c r="G164" s="422"/>
      <c r="H164" s="260"/>
      <c r="I164" s="260"/>
      <c r="J164" s="261"/>
    </row>
    <row r="165" spans="1:12" x14ac:dyDescent="0.55000000000000004">
      <c r="A165" s="407"/>
      <c r="B165" s="422"/>
      <c r="C165" s="422"/>
      <c r="D165" s="422"/>
      <c r="E165" s="422"/>
      <c r="F165" s="422"/>
      <c r="G165" s="422"/>
      <c r="H165" s="260"/>
      <c r="I165" s="260"/>
      <c r="J165" s="261"/>
    </row>
    <row r="166" spans="1:12" x14ac:dyDescent="0.55000000000000004">
      <c r="A166" s="407"/>
      <c r="B166" s="422"/>
      <c r="C166" s="422"/>
      <c r="D166" s="422"/>
      <c r="E166" s="422"/>
      <c r="F166" s="422"/>
      <c r="G166" s="422"/>
      <c r="H166" s="260"/>
      <c r="I166" s="260"/>
      <c r="J166" s="261"/>
    </row>
    <row r="167" spans="1:12" x14ac:dyDescent="0.55000000000000004">
      <c r="A167" s="407"/>
      <c r="B167" s="422"/>
      <c r="C167" s="422"/>
      <c r="D167" s="422"/>
      <c r="E167" s="422"/>
      <c r="F167" s="422"/>
      <c r="G167" s="422"/>
      <c r="H167" s="260"/>
      <c r="I167" s="260"/>
      <c r="J167" s="261"/>
    </row>
    <row r="168" spans="1:12" x14ac:dyDescent="0.55000000000000004">
      <c r="A168" s="407"/>
      <c r="B168" s="423" t="s">
        <v>296</v>
      </c>
      <c r="C168" s="423"/>
      <c r="D168" s="423"/>
      <c r="E168" s="423"/>
      <c r="F168" s="423"/>
      <c r="G168" s="423"/>
      <c r="H168" s="260"/>
      <c r="I168" s="260"/>
      <c r="J168" s="261"/>
    </row>
    <row r="169" spans="1:12" x14ac:dyDescent="0.55000000000000004">
      <c r="A169" s="407"/>
      <c r="B169" s="422"/>
      <c r="C169" s="422"/>
      <c r="D169" s="422"/>
      <c r="E169" s="422"/>
      <c r="F169" s="422"/>
      <c r="G169" s="422"/>
      <c r="H169" s="260"/>
      <c r="I169" s="260"/>
      <c r="J169" s="261"/>
    </row>
    <row r="170" spans="1:12" ht="22" customHeight="1" x14ac:dyDescent="0.55000000000000004">
      <c r="A170" s="407"/>
      <c r="B170" s="87" t="s">
        <v>298</v>
      </c>
      <c r="C170" s="79"/>
      <c r="E170" s="77"/>
      <c r="F170" s="88"/>
      <c r="G170" s="79"/>
      <c r="H170" s="88"/>
      <c r="I170" s="79"/>
      <c r="J170" s="89"/>
      <c r="L170" s="51"/>
    </row>
    <row r="171" spans="1:12" x14ac:dyDescent="0.55000000000000004">
      <c r="A171" s="110"/>
      <c r="B171" s="422"/>
      <c r="C171" s="422"/>
      <c r="D171" s="422"/>
      <c r="E171" s="422"/>
      <c r="F171" s="422"/>
      <c r="G171" s="422"/>
      <c r="H171" s="260"/>
      <c r="I171" s="260"/>
      <c r="J171" s="261"/>
    </row>
    <row r="172" spans="1:12" x14ac:dyDescent="0.55000000000000004">
      <c r="A172" s="110"/>
      <c r="B172" s="422"/>
      <c r="C172" s="422"/>
      <c r="D172" s="422"/>
      <c r="E172" s="422"/>
      <c r="F172" s="422"/>
      <c r="G172" s="422"/>
      <c r="H172" s="260"/>
      <c r="I172" s="260"/>
      <c r="J172" s="261"/>
    </row>
    <row r="173" spans="1:12" x14ac:dyDescent="0.55000000000000004">
      <c r="A173" s="110"/>
      <c r="B173" s="422"/>
      <c r="C173" s="422"/>
      <c r="D173" s="422"/>
      <c r="E173" s="422"/>
      <c r="F173" s="422"/>
      <c r="G173" s="422"/>
      <c r="H173" s="260"/>
      <c r="I173" s="260"/>
      <c r="J173" s="261"/>
    </row>
    <row r="174" spans="1:12" x14ac:dyDescent="0.55000000000000004">
      <c r="A174" s="110"/>
      <c r="B174" s="422"/>
      <c r="C174" s="422"/>
      <c r="D174" s="422"/>
      <c r="E174" s="422"/>
      <c r="F174" s="422"/>
      <c r="G174" s="422"/>
      <c r="H174" s="260"/>
      <c r="I174" s="260"/>
      <c r="J174" s="261"/>
    </row>
    <row r="175" spans="1:12" x14ac:dyDescent="0.55000000000000004">
      <c r="A175" s="110"/>
      <c r="B175" s="422"/>
      <c r="C175" s="422"/>
      <c r="D175" s="422"/>
      <c r="E175" s="422"/>
      <c r="F175" s="422"/>
      <c r="G175" s="422"/>
      <c r="H175" s="260"/>
      <c r="I175" s="260"/>
      <c r="J175" s="261"/>
    </row>
    <row r="176" spans="1:12" x14ac:dyDescent="0.55000000000000004">
      <c r="A176" s="110"/>
      <c r="B176" s="423" t="s">
        <v>296</v>
      </c>
      <c r="C176" s="423"/>
      <c r="D176" s="423"/>
      <c r="E176" s="423"/>
      <c r="F176" s="423"/>
      <c r="G176" s="423"/>
      <c r="H176" s="260"/>
      <c r="I176" s="260"/>
      <c r="J176" s="261"/>
    </row>
    <row r="177" spans="1:10" x14ac:dyDescent="0.55000000000000004">
      <c r="A177" s="110"/>
      <c r="B177" s="422"/>
      <c r="C177" s="422"/>
      <c r="D177" s="422"/>
      <c r="E177" s="422"/>
      <c r="F177" s="422"/>
      <c r="G177" s="422"/>
      <c r="H177" s="260"/>
      <c r="I177" s="260"/>
      <c r="J177" s="261"/>
    </row>
    <row r="178" spans="1:10" x14ac:dyDescent="0.55000000000000004">
      <c r="A178" s="110"/>
      <c r="B178" s="111"/>
      <c r="C178" s="112"/>
      <c r="D178" s="113"/>
      <c r="E178" s="114"/>
      <c r="F178" s="114"/>
      <c r="G178" s="114"/>
      <c r="H178" s="115"/>
      <c r="I178" s="115"/>
      <c r="J178" s="116"/>
    </row>
    <row r="179" spans="1:10" x14ac:dyDescent="0.55000000000000004">
      <c r="A179" s="73" t="s">
        <v>336</v>
      </c>
      <c r="B179" s="117" t="s">
        <v>323</v>
      </c>
      <c r="C179" s="118"/>
      <c r="D179" s="118"/>
      <c r="E179" s="119"/>
      <c r="F179" s="119"/>
      <c r="G179" s="119"/>
      <c r="H179" s="119"/>
      <c r="I179" s="113"/>
      <c r="J179" s="116"/>
    </row>
    <row r="180" spans="1:10" x14ac:dyDescent="0.55000000000000004">
      <c r="A180" s="105"/>
      <c r="B180" s="414"/>
      <c r="C180" s="414"/>
      <c r="D180" s="414"/>
      <c r="E180" s="414"/>
      <c r="F180" s="414"/>
      <c r="G180" s="414"/>
      <c r="H180" s="414"/>
      <c r="I180" s="414"/>
      <c r="J180" s="415"/>
    </row>
    <row r="181" spans="1:10" x14ac:dyDescent="0.55000000000000004">
      <c r="A181" s="105"/>
      <c r="B181" s="414"/>
      <c r="C181" s="414"/>
      <c r="D181" s="414"/>
      <c r="E181" s="414"/>
      <c r="F181" s="414"/>
      <c r="G181" s="414"/>
      <c r="H181" s="414"/>
      <c r="I181" s="414"/>
      <c r="J181" s="415"/>
    </row>
    <row r="182" spans="1:10" x14ac:dyDescent="0.55000000000000004">
      <c r="A182" s="105"/>
      <c r="B182" s="118"/>
      <c r="C182" s="118"/>
      <c r="D182" s="118"/>
      <c r="E182" s="119"/>
      <c r="F182" s="119"/>
      <c r="G182" s="119"/>
      <c r="H182" s="119"/>
      <c r="I182" s="113"/>
      <c r="J182" s="116"/>
    </row>
    <row r="183" spans="1:10" x14ac:dyDescent="0.55000000000000004">
      <c r="A183" s="92" t="s">
        <v>303</v>
      </c>
      <c r="G183" s="91"/>
      <c r="I183" s="91"/>
      <c r="J183" s="75"/>
    </row>
    <row r="184" spans="1:10" x14ac:dyDescent="0.55000000000000004">
      <c r="A184" s="93" t="s">
        <v>337</v>
      </c>
      <c r="B184" s="408"/>
      <c r="C184" s="409"/>
      <c r="D184" s="409"/>
      <c r="E184" s="409"/>
      <c r="F184" s="409"/>
      <c r="G184" s="409"/>
      <c r="H184" s="409"/>
      <c r="I184" s="409"/>
      <c r="J184" s="410"/>
    </row>
    <row r="185" spans="1:10" x14ac:dyDescent="0.55000000000000004">
      <c r="A185" s="93" t="s">
        <v>338</v>
      </c>
      <c r="B185" s="408"/>
      <c r="C185" s="409"/>
      <c r="D185" s="409"/>
      <c r="E185" s="409"/>
      <c r="F185" s="409"/>
      <c r="G185" s="409"/>
      <c r="H185" s="409"/>
      <c r="I185" s="409"/>
      <c r="J185" s="410"/>
    </row>
    <row r="186" spans="1:10" ht="15" customHeight="1" x14ac:dyDescent="0.55000000000000004">
      <c r="A186" s="93" t="s">
        <v>339</v>
      </c>
      <c r="B186" s="411" t="s">
        <v>307</v>
      </c>
      <c r="C186" s="412"/>
      <c r="D186" s="412"/>
      <c r="E186" s="412"/>
      <c r="F186" s="412"/>
      <c r="G186" s="412"/>
      <c r="H186" s="412"/>
      <c r="I186" s="412"/>
      <c r="J186" s="413"/>
    </row>
    <row r="187" spans="1:10" ht="14.7" thickBot="1" x14ac:dyDescent="0.6">
      <c r="A187" s="120"/>
      <c r="B187" s="95"/>
      <c r="C187" s="95"/>
      <c r="D187" s="95"/>
      <c r="E187" s="95"/>
      <c r="F187" s="95"/>
      <c r="G187" s="95"/>
      <c r="H187" s="95"/>
      <c r="I187" s="95"/>
      <c r="J187" s="97"/>
    </row>
  </sheetData>
  <sheetProtection algorithmName="SHA-512" hashValue="OOus6glzm6zVJK3KSFxfAvcu6W+APc5iMlUS4e9mciDpPocI3ZgUlH6R7zOVKEJFFYWKbvN8B8tC+9WnOGlDIQ==" saltValue="Cj72XgVV+X7hlUT594cR9A==" spinCount="100000" sheet="1" objects="1" scenarios="1" insertRows="0"/>
  <customSheetViews>
    <customSheetView guid="{13810DCC-AA08-45AA-A2EB-614B3F1533B3}">
      <selection activeCell="C101" sqref="C101:C105"/>
      <pageMargins left="0" right="0" top="0" bottom="0" header="0" footer="0"/>
      <pageSetup orientation="portrait" horizontalDpi="1200" verticalDpi="1200" r:id="rId1"/>
    </customSheetView>
  </customSheetViews>
  <mergeCells count="108">
    <mergeCell ref="B177:G177"/>
    <mergeCell ref="B169:G169"/>
    <mergeCell ref="B171:G171"/>
    <mergeCell ref="B172:G172"/>
    <mergeCell ref="B173:G173"/>
    <mergeCell ref="B174:G174"/>
    <mergeCell ref="B164:G164"/>
    <mergeCell ref="B165:G165"/>
    <mergeCell ref="B166:G166"/>
    <mergeCell ref="B167:G167"/>
    <mergeCell ref="B168:G168"/>
    <mergeCell ref="A146:A170"/>
    <mergeCell ref="B147:G147"/>
    <mergeCell ref="B148:G148"/>
    <mergeCell ref="B149:G149"/>
    <mergeCell ref="B150:G150"/>
    <mergeCell ref="B151:G151"/>
    <mergeCell ref="B152:G152"/>
    <mergeCell ref="B153:G153"/>
    <mergeCell ref="B155:G155"/>
    <mergeCell ref="B156:G156"/>
    <mergeCell ref="B157:G157"/>
    <mergeCell ref="B158:G158"/>
    <mergeCell ref="B159:G159"/>
    <mergeCell ref="B160:G160"/>
    <mergeCell ref="B161:G161"/>
    <mergeCell ref="B163:G163"/>
    <mergeCell ref="B46:D46"/>
    <mergeCell ref="B47:D47"/>
    <mergeCell ref="B48:D48"/>
    <mergeCell ref="B49:D49"/>
    <mergeCell ref="B50:D50"/>
    <mergeCell ref="B119:G119"/>
    <mergeCell ref="B120:G120"/>
    <mergeCell ref="B114:G114"/>
    <mergeCell ref="B115:G115"/>
    <mergeCell ref="B116:G116"/>
    <mergeCell ref="B117:G117"/>
    <mergeCell ref="B118:G118"/>
    <mergeCell ref="B112:G112"/>
    <mergeCell ref="B57:D57"/>
    <mergeCell ref="B58:D58"/>
    <mergeCell ref="B59:D59"/>
    <mergeCell ref="B60:D60"/>
    <mergeCell ref="B107:G107"/>
    <mergeCell ref="B108:G108"/>
    <mergeCell ref="B109:G109"/>
    <mergeCell ref="B110:G110"/>
    <mergeCell ref="B111:G111"/>
    <mergeCell ref="B90:G90"/>
    <mergeCell ref="B91:G91"/>
    <mergeCell ref="B180:J181"/>
    <mergeCell ref="B184:J184"/>
    <mergeCell ref="B185:J185"/>
    <mergeCell ref="B186:J186"/>
    <mergeCell ref="B51:D51"/>
    <mergeCell ref="B53:D53"/>
    <mergeCell ref="B54:D54"/>
    <mergeCell ref="B55:D55"/>
    <mergeCell ref="B56:D56"/>
    <mergeCell ref="B92:G92"/>
    <mergeCell ref="B93:G93"/>
    <mergeCell ref="B94:G94"/>
    <mergeCell ref="B96:G96"/>
    <mergeCell ref="B95:G95"/>
    <mergeCell ref="B98:G98"/>
    <mergeCell ref="B99:G99"/>
    <mergeCell ref="B100:G100"/>
    <mergeCell ref="B101:G101"/>
    <mergeCell ref="B102:G102"/>
    <mergeCell ref="B103:G103"/>
    <mergeCell ref="B104:G104"/>
    <mergeCell ref="B106:G106"/>
    <mergeCell ref="B175:G175"/>
    <mergeCell ref="B176:G176"/>
    <mergeCell ref="B33:D33"/>
    <mergeCell ref="B32:D32"/>
    <mergeCell ref="B35:D35"/>
    <mergeCell ref="B36:D36"/>
    <mergeCell ref="B40:D40"/>
    <mergeCell ref="B41:D41"/>
    <mergeCell ref="B42:D42"/>
    <mergeCell ref="B44:D44"/>
    <mergeCell ref="B45:D45"/>
    <mergeCell ref="A16:J16"/>
    <mergeCell ref="A72:J72"/>
    <mergeCell ref="A132:J132"/>
    <mergeCell ref="C78:H79"/>
    <mergeCell ref="C138:H139"/>
    <mergeCell ref="A89:A113"/>
    <mergeCell ref="B67:J67"/>
    <mergeCell ref="B68:J68"/>
    <mergeCell ref="B69:J69"/>
    <mergeCell ref="B127:J127"/>
    <mergeCell ref="B128:J128"/>
    <mergeCell ref="B129:J129"/>
    <mergeCell ref="B123:J124"/>
    <mergeCell ref="B37:D37"/>
    <mergeCell ref="B38:D38"/>
    <mergeCell ref="B39:D39"/>
    <mergeCell ref="F20:J20"/>
    <mergeCell ref="F84:J84"/>
    <mergeCell ref="B26:D26"/>
    <mergeCell ref="B27:D27"/>
    <mergeCell ref="B28:D28"/>
    <mergeCell ref="B29:D29"/>
    <mergeCell ref="B30:D30"/>
    <mergeCell ref="B31:D31"/>
  </mergeCells>
  <conditionalFormatting sqref="A16:J183">
    <cfRule type="expression" dxfId="258" priority="1">
      <formula>AND($H$11="no",$H$13="no")</formula>
    </cfRule>
  </conditionalFormatting>
  <conditionalFormatting sqref="F26:G33 F35:G42 F44:G51 F53:G60 G61:G64 A73:J130">
    <cfRule type="expression" dxfId="257" priority="36">
      <formula>$H$11="no"</formula>
    </cfRule>
  </conditionalFormatting>
  <conditionalFormatting sqref="H26:I33 H35:I42 H44:I51 H53:I60 I61:I64 A133:J187">
    <cfRule type="expression" dxfId="256" priority="40">
      <formula>$H$13="no"</formula>
    </cfRule>
  </conditionalFormatting>
  <hyperlinks>
    <hyperlink ref="J24" location="'Rpt - AL ADL'!A66" display="(see below)" xr:uid="{00000000-0004-0000-0A00-000000000000}"/>
  </hyperlinks>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'Yes or No'!$A:$A</xm:f>
          </x14:formula1>
          <xm:sqref>H11:H13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J227"/>
  <sheetViews>
    <sheetView showGridLines="0" zoomScaleNormal="100" workbookViewId="0"/>
  </sheetViews>
  <sheetFormatPr defaultColWidth="9.15625" defaultRowHeight="14.4" x14ac:dyDescent="0.55000000000000004"/>
  <cols>
    <col min="1" max="1" width="3" style="43" customWidth="1"/>
    <col min="2" max="2" width="13" style="43" customWidth="1"/>
    <col min="3" max="3" width="41" style="43" customWidth="1"/>
    <col min="4" max="4" width="18.68359375" style="43" customWidth="1"/>
    <col min="5" max="8" width="17.578125" style="43" customWidth="1"/>
    <col min="9" max="9" width="3.15625" style="43" customWidth="1"/>
    <col min="10" max="16384" width="9.15625" style="43"/>
  </cols>
  <sheetData>
    <row r="1" spans="1:9" ht="18.75" customHeight="1" x14ac:dyDescent="0.7">
      <c r="A1" s="42" t="str">
        <f>'Cover and Instructions'!A1</f>
        <v>Georgia State Health Benefit Plan MHPAEA Parity</v>
      </c>
      <c r="H1" s="44" t="s">
        <v>59</v>
      </c>
    </row>
    <row r="2" spans="1:9" ht="25.8" x14ac:dyDescent="0.95">
      <c r="A2" s="45" t="s">
        <v>1</v>
      </c>
      <c r="E2" s="121"/>
      <c r="F2" s="122"/>
    </row>
    <row r="3" spans="1:9" ht="20.399999999999999" x14ac:dyDescent="0.75">
      <c r="A3" s="47" t="s">
        <v>340</v>
      </c>
      <c r="E3" s="123"/>
      <c r="F3" s="123"/>
    </row>
    <row r="4" spans="1:9" x14ac:dyDescent="0.55000000000000004">
      <c r="E4" s="124"/>
      <c r="F4" s="125"/>
    </row>
    <row r="5" spans="1:9" x14ac:dyDescent="0.55000000000000004">
      <c r="A5" s="49" t="s">
        <v>2</v>
      </c>
      <c r="C5" s="50" t="str">
        <f>'Cover and Instructions'!$D$4</f>
        <v>UnitedHealthcare</v>
      </c>
      <c r="D5" s="50"/>
      <c r="E5" s="124"/>
      <c r="F5" s="123"/>
      <c r="G5" s="50"/>
    </row>
    <row r="6" spans="1:9" x14ac:dyDescent="0.55000000000000004">
      <c r="A6" s="49" t="s">
        <v>272</v>
      </c>
      <c r="C6" s="50" t="str">
        <f>'Cover and Instructions'!D5</f>
        <v>UnitedHealthcare Statewide Statewide HMO</v>
      </c>
      <c r="D6" s="50"/>
      <c r="E6" s="124"/>
      <c r="F6" s="123"/>
      <c r="G6" s="50"/>
    </row>
    <row r="7" spans="1:9" ht="14.7" thickBot="1" x14ac:dyDescent="0.6"/>
    <row r="8" spans="1:9" x14ac:dyDescent="0.55000000000000004">
      <c r="A8" s="52" t="s">
        <v>273</v>
      </c>
      <c r="B8" s="53"/>
      <c r="C8" s="53"/>
      <c r="D8" s="53"/>
      <c r="E8" s="53"/>
      <c r="F8" s="53"/>
      <c r="G8" s="53"/>
      <c r="H8" s="54"/>
    </row>
    <row r="9" spans="1:9" ht="15" customHeight="1" x14ac:dyDescent="0.55000000000000004">
      <c r="A9" s="55" t="s">
        <v>274</v>
      </c>
      <c r="B9" s="126"/>
      <c r="C9" s="126"/>
      <c r="D9" s="126"/>
      <c r="E9" s="126"/>
      <c r="F9" s="126"/>
      <c r="G9" s="126"/>
      <c r="H9" s="127"/>
    </row>
    <row r="10" spans="1:9" x14ac:dyDescent="0.55000000000000004">
      <c r="A10" s="58"/>
      <c r="B10" s="59"/>
      <c r="C10" s="59"/>
      <c r="D10" s="59"/>
      <c r="E10" s="59"/>
      <c r="F10" s="59"/>
      <c r="G10" s="59"/>
      <c r="H10" s="60"/>
    </row>
    <row r="11" spans="1:9" x14ac:dyDescent="0.55000000000000004">
      <c r="A11" s="61" t="s">
        <v>275</v>
      </c>
      <c r="B11" s="62" t="s">
        <v>341</v>
      </c>
      <c r="C11" s="59"/>
      <c r="D11" s="59"/>
      <c r="E11" s="59"/>
      <c r="F11" s="128" t="s">
        <v>162</v>
      </c>
      <c r="G11" s="64" t="str">
        <f>IF(F11="yes","  Complete Section 1 and Section 2","")</f>
        <v xml:space="preserve">  Complete Section 1 and Section 2</v>
      </c>
      <c r="H11" s="129"/>
      <c r="I11" s="65"/>
    </row>
    <row r="12" spans="1:9" ht="6" customHeight="1" x14ac:dyDescent="0.55000000000000004">
      <c r="A12" s="61"/>
      <c r="B12" s="62"/>
      <c r="C12" s="59"/>
      <c r="D12" s="59"/>
      <c r="E12" s="59"/>
      <c r="F12" s="59"/>
      <c r="G12" s="64"/>
      <c r="H12" s="129"/>
    </row>
    <row r="13" spans="1:9" x14ac:dyDescent="0.55000000000000004">
      <c r="A13" s="61" t="s">
        <v>277</v>
      </c>
      <c r="B13" s="62" t="s">
        <v>342</v>
      </c>
      <c r="C13" s="59"/>
      <c r="D13" s="59"/>
      <c r="E13" s="59"/>
      <c r="F13" s="128" t="s">
        <v>162</v>
      </c>
      <c r="G13" s="64" t="str">
        <f>IF(F13="yes","  Complete Section 1 and Section 2","")</f>
        <v xml:space="preserve">  Complete Section 1 and Section 2</v>
      </c>
      <c r="H13" s="129"/>
    </row>
    <row r="14" spans="1:9" ht="6" customHeight="1" x14ac:dyDescent="0.55000000000000004">
      <c r="A14" s="61"/>
      <c r="B14" s="62"/>
      <c r="C14" s="59"/>
      <c r="D14" s="59"/>
      <c r="E14" s="59"/>
      <c r="F14" s="59"/>
      <c r="G14" s="64"/>
      <c r="H14" s="129"/>
    </row>
    <row r="15" spans="1:9" x14ac:dyDescent="0.55000000000000004">
      <c r="A15" s="61" t="s">
        <v>343</v>
      </c>
      <c r="B15" s="62" t="s">
        <v>344</v>
      </c>
      <c r="C15" s="59"/>
      <c r="D15" s="59"/>
      <c r="E15" s="59"/>
      <c r="F15" s="63" t="s">
        <v>163</v>
      </c>
      <c r="G15" s="64" t="str">
        <f>IF(F15="yes","  Complete Section 1 and Section 2","")</f>
        <v/>
      </c>
      <c r="H15" s="129"/>
    </row>
    <row r="16" spans="1:9" ht="6" customHeight="1" x14ac:dyDescent="0.55000000000000004">
      <c r="A16" s="61"/>
      <c r="B16" s="62"/>
      <c r="C16" s="59"/>
      <c r="D16" s="59"/>
      <c r="E16" s="59"/>
      <c r="F16" s="59"/>
      <c r="G16" s="64"/>
      <c r="H16" s="129"/>
    </row>
    <row r="17" spans="1:10" x14ac:dyDescent="0.55000000000000004">
      <c r="A17" s="61" t="s">
        <v>345</v>
      </c>
      <c r="B17" s="429" t="s">
        <v>346</v>
      </c>
      <c r="C17" s="429"/>
      <c r="D17" s="429"/>
      <c r="E17" s="429"/>
      <c r="F17" s="128" t="s">
        <v>163</v>
      </c>
      <c r="G17" s="64" t="str">
        <f>IF(F17="yes"," Report each income level in separate tiers in Section 1 and Section 2","")</f>
        <v/>
      </c>
      <c r="H17" s="129"/>
    </row>
    <row r="18" spans="1:10" x14ac:dyDescent="0.55000000000000004">
      <c r="A18" s="61"/>
      <c r="B18" s="429"/>
      <c r="C18" s="429"/>
      <c r="D18" s="429"/>
      <c r="E18" s="429"/>
      <c r="F18" s="130"/>
      <c r="G18" s="64"/>
      <c r="H18" s="129"/>
    </row>
    <row r="19" spans="1:10" ht="6" customHeight="1" x14ac:dyDescent="0.55000000000000004">
      <c r="A19" s="61"/>
      <c r="B19" s="62"/>
      <c r="C19" s="59"/>
      <c r="D19" s="59"/>
      <c r="E19" s="59"/>
      <c r="F19" s="59"/>
      <c r="G19" s="64"/>
      <c r="H19" s="129"/>
    </row>
    <row r="20" spans="1:10" x14ac:dyDescent="0.55000000000000004">
      <c r="A20" s="61" t="s">
        <v>347</v>
      </c>
      <c r="B20" s="62" t="s">
        <v>348</v>
      </c>
      <c r="C20" s="59"/>
      <c r="D20" s="59"/>
      <c r="E20" s="59"/>
      <c r="F20" s="128" t="s">
        <v>162</v>
      </c>
      <c r="G20" s="64" t="str">
        <f>IF(F20="yes","  Complete Section 1 and Section 2","")</f>
        <v xml:space="preserve">  Complete Section 1 and Section 2</v>
      </c>
      <c r="H20" s="129"/>
    </row>
    <row r="21" spans="1:10" ht="6" customHeight="1" x14ac:dyDescent="0.55000000000000004">
      <c r="A21" s="61"/>
      <c r="B21" s="62"/>
      <c r="C21" s="59"/>
      <c r="D21" s="59"/>
      <c r="E21" s="59"/>
      <c r="F21" s="59"/>
      <c r="G21" s="64"/>
      <c r="H21" s="129"/>
    </row>
    <row r="22" spans="1:10" x14ac:dyDescent="0.55000000000000004">
      <c r="A22" s="61" t="s">
        <v>349</v>
      </c>
      <c r="B22" s="62"/>
      <c r="C22" s="59"/>
      <c r="D22" s="59"/>
      <c r="E22" s="59"/>
      <c r="F22" s="66"/>
      <c r="G22" s="64"/>
      <c r="H22" s="129"/>
    </row>
    <row r="23" spans="1:10" x14ac:dyDescent="0.55000000000000004">
      <c r="A23" s="61"/>
      <c r="B23" s="62" t="s">
        <v>350</v>
      </c>
      <c r="C23" s="59"/>
      <c r="D23" s="59"/>
      <c r="E23" s="59"/>
      <c r="F23" s="66"/>
      <c r="G23" s="64"/>
      <c r="H23" s="129"/>
    </row>
    <row r="24" spans="1:10" x14ac:dyDescent="0.55000000000000004">
      <c r="A24" s="61"/>
      <c r="B24" s="436"/>
      <c r="C24" s="436"/>
      <c r="D24" s="436"/>
      <c r="E24" s="436"/>
      <c r="F24" s="436"/>
      <c r="G24" s="436"/>
      <c r="H24" s="129"/>
      <c r="J24" s="131"/>
    </row>
    <row r="25" spans="1:10" x14ac:dyDescent="0.55000000000000004">
      <c r="A25" s="61"/>
      <c r="B25" s="437"/>
      <c r="C25" s="437"/>
      <c r="D25" s="437"/>
      <c r="E25" s="437"/>
      <c r="F25" s="437"/>
      <c r="G25" s="437"/>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03" t="s">
        <v>351</v>
      </c>
      <c r="B28" s="404"/>
      <c r="C28" s="404"/>
      <c r="D28" s="404"/>
      <c r="E28" s="404"/>
      <c r="F28" s="404"/>
      <c r="G28" s="404"/>
      <c r="H28" s="405"/>
    </row>
    <row r="29" spans="1:10" x14ac:dyDescent="0.55000000000000004">
      <c r="A29" s="73" t="s">
        <v>280</v>
      </c>
      <c r="B29" s="430" t="s">
        <v>352</v>
      </c>
      <c r="C29" s="430"/>
      <c r="D29" s="430"/>
      <c r="E29" s="430"/>
      <c r="F29" s="430"/>
      <c r="G29" s="430"/>
      <c r="H29" s="431"/>
    </row>
    <row r="30" spans="1:10" x14ac:dyDescent="0.55000000000000004">
      <c r="A30" s="73"/>
      <c r="B30" s="432"/>
      <c r="C30" s="432"/>
      <c r="D30" s="432"/>
      <c r="E30" s="432"/>
      <c r="F30" s="432"/>
      <c r="G30" s="432"/>
      <c r="H30" s="433"/>
    </row>
    <row r="31" spans="1:10" x14ac:dyDescent="0.55000000000000004">
      <c r="A31" s="73"/>
      <c r="B31" s="76" t="s">
        <v>282</v>
      </c>
      <c r="C31" s="77"/>
      <c r="D31" s="77"/>
      <c r="E31" s="77"/>
      <c r="F31" s="77"/>
      <c r="G31" s="77"/>
      <c r="H31" s="78"/>
    </row>
    <row r="32" spans="1:10" x14ac:dyDescent="0.55000000000000004">
      <c r="A32" s="73"/>
      <c r="C32" s="77"/>
      <c r="D32" s="77"/>
      <c r="E32" s="77"/>
      <c r="F32" s="77"/>
      <c r="G32" s="77"/>
      <c r="H32" s="78"/>
    </row>
    <row r="33" spans="1:10" ht="15" customHeight="1" x14ac:dyDescent="0.55000000000000004">
      <c r="A33" s="73"/>
      <c r="B33" s="49" t="s">
        <v>283</v>
      </c>
      <c r="D33" s="438" t="s">
        <v>353</v>
      </c>
      <c r="E33" s="438"/>
      <c r="F33" s="438"/>
      <c r="G33" s="438"/>
      <c r="H33" s="439"/>
    </row>
    <row r="34" spans="1:10" ht="15" customHeight="1" x14ac:dyDescent="0.55000000000000004">
      <c r="A34" s="73"/>
      <c r="B34" s="49"/>
      <c r="D34" s="438"/>
      <c r="E34" s="438"/>
      <c r="F34" s="438"/>
      <c r="G34" s="438"/>
      <c r="H34" s="439"/>
    </row>
    <row r="35" spans="1:10" x14ac:dyDescent="0.55000000000000004">
      <c r="A35" s="73"/>
      <c r="B35" s="49"/>
      <c r="D35" s="438"/>
      <c r="E35" s="438"/>
      <c r="F35" s="438"/>
      <c r="G35" s="438"/>
      <c r="H35" s="439"/>
    </row>
    <row r="36" spans="1:10" x14ac:dyDescent="0.55000000000000004">
      <c r="A36" s="73"/>
      <c r="C36" s="77"/>
      <c r="D36" s="77"/>
      <c r="E36" s="77"/>
      <c r="F36" s="77"/>
      <c r="G36" s="77"/>
      <c r="H36" s="78"/>
    </row>
    <row r="37" spans="1:10" ht="15" customHeight="1" x14ac:dyDescent="0.55000000000000004">
      <c r="A37" s="105"/>
      <c r="B37" s="77"/>
      <c r="C37" s="77"/>
      <c r="D37" s="77"/>
      <c r="E37" s="434" t="s">
        <v>354</v>
      </c>
      <c r="F37" s="434"/>
      <c r="G37" s="434"/>
      <c r="H37" s="435"/>
    </row>
    <row r="38" spans="1:10" x14ac:dyDescent="0.55000000000000004">
      <c r="A38" s="105"/>
      <c r="E38" s="79" t="s">
        <v>284</v>
      </c>
      <c r="F38" s="79" t="s">
        <v>284</v>
      </c>
      <c r="G38" s="79" t="s">
        <v>284</v>
      </c>
      <c r="H38" s="80" t="s">
        <v>284</v>
      </c>
    </row>
    <row r="39" spans="1:10" x14ac:dyDescent="0.55000000000000004">
      <c r="A39" s="105"/>
      <c r="B39" s="79"/>
      <c r="C39" s="79"/>
      <c r="D39" s="79" t="s">
        <v>355</v>
      </c>
      <c r="E39" s="79" t="s">
        <v>288</v>
      </c>
      <c r="F39" s="79" t="s">
        <v>288</v>
      </c>
      <c r="G39" s="79" t="s">
        <v>288</v>
      </c>
      <c r="H39" s="80" t="s">
        <v>288</v>
      </c>
    </row>
    <row r="40" spans="1:10" x14ac:dyDescent="0.55000000000000004">
      <c r="A40" s="105"/>
      <c r="B40" s="81" t="s">
        <v>356</v>
      </c>
      <c r="C40" s="82"/>
      <c r="D40" s="82" t="s">
        <v>284</v>
      </c>
      <c r="E40" s="82" t="s">
        <v>357</v>
      </c>
      <c r="F40" s="82" t="s">
        <v>358</v>
      </c>
      <c r="G40" s="82" t="s">
        <v>359</v>
      </c>
      <c r="H40" s="134" t="s">
        <v>360</v>
      </c>
      <c r="J40" s="135"/>
    </row>
    <row r="41" spans="1:10" x14ac:dyDescent="0.55000000000000004">
      <c r="A41" s="136" t="s">
        <v>361</v>
      </c>
      <c r="B41" s="137"/>
      <c r="C41" s="79"/>
      <c r="D41" s="79"/>
      <c r="E41" s="79"/>
      <c r="F41" s="79"/>
      <c r="G41" s="79"/>
      <c r="H41" s="80"/>
      <c r="J41" s="138"/>
    </row>
    <row r="42" spans="1:10" x14ac:dyDescent="0.55000000000000004">
      <c r="A42" s="105"/>
      <c r="B42" s="87" t="s">
        <v>362</v>
      </c>
      <c r="C42" s="79"/>
      <c r="D42" s="79"/>
      <c r="E42" s="79"/>
      <c r="F42" s="79"/>
      <c r="G42" s="79"/>
      <c r="H42" s="80"/>
      <c r="J42" s="138"/>
    </row>
    <row r="43" spans="1:10" ht="15" customHeight="1" x14ac:dyDescent="0.55000000000000004">
      <c r="A43" s="105"/>
      <c r="B43" s="416" t="s">
        <v>363</v>
      </c>
      <c r="C43" s="416"/>
      <c r="D43" s="262">
        <v>16641263.010689715</v>
      </c>
      <c r="E43" s="263">
        <v>16641263.010689715</v>
      </c>
      <c r="F43" s="263">
        <v>16641263.010689715</v>
      </c>
      <c r="G43" s="264"/>
      <c r="H43" s="265">
        <v>16641263.010689715</v>
      </c>
      <c r="J43" s="138"/>
    </row>
    <row r="44" spans="1:10" ht="15" customHeight="1" x14ac:dyDescent="0.55000000000000004">
      <c r="A44" s="105"/>
      <c r="B44" s="424" t="s">
        <v>364</v>
      </c>
      <c r="C44" s="425"/>
      <c r="D44" s="262">
        <v>119168.81385518938</v>
      </c>
      <c r="E44" s="263">
        <v>0</v>
      </c>
      <c r="F44" s="263">
        <v>0</v>
      </c>
      <c r="G44" s="264"/>
      <c r="H44" s="265">
        <v>119168.81385518938</v>
      </c>
      <c r="J44" s="138"/>
    </row>
    <row r="45" spans="1:10" ht="15" customHeight="1" x14ac:dyDescent="0.55000000000000004">
      <c r="A45" s="105"/>
      <c r="B45" s="424" t="s">
        <v>365</v>
      </c>
      <c r="C45" s="425"/>
      <c r="D45" s="262">
        <v>2691633.0494957073</v>
      </c>
      <c r="E45" s="263">
        <v>2691633.0494957073</v>
      </c>
      <c r="F45" s="263">
        <v>0</v>
      </c>
      <c r="G45" s="264"/>
      <c r="H45" s="265">
        <v>2691633.0494957073</v>
      </c>
      <c r="J45" s="138"/>
    </row>
    <row r="46" spans="1:10" ht="15" customHeight="1" x14ac:dyDescent="0.55000000000000004">
      <c r="A46" s="105"/>
      <c r="B46" s="424"/>
      <c r="C46" s="425"/>
      <c r="D46" s="262"/>
      <c r="E46" s="263"/>
      <c r="F46" s="263"/>
      <c r="G46" s="264"/>
      <c r="H46" s="265"/>
      <c r="J46" s="138"/>
    </row>
    <row r="47" spans="1:10" ht="15" customHeight="1" x14ac:dyDescent="0.55000000000000004">
      <c r="A47" s="105"/>
      <c r="B47" s="424"/>
      <c r="C47" s="425"/>
      <c r="D47" s="262"/>
      <c r="E47" s="263"/>
      <c r="F47" s="263"/>
      <c r="G47" s="264"/>
      <c r="H47" s="265"/>
      <c r="J47" s="138"/>
    </row>
    <row r="48" spans="1:10" ht="15" customHeight="1" x14ac:dyDescent="0.55000000000000004">
      <c r="A48" s="105"/>
      <c r="B48" s="419" t="s">
        <v>296</v>
      </c>
      <c r="C48" s="421"/>
      <c r="D48" s="262"/>
      <c r="E48" s="263"/>
      <c r="F48" s="263"/>
      <c r="G48" s="264"/>
      <c r="H48" s="265"/>
      <c r="J48" s="138"/>
    </row>
    <row r="49" spans="1:8" x14ac:dyDescent="0.55000000000000004">
      <c r="A49" s="105"/>
      <c r="B49" s="416"/>
      <c r="C49" s="416"/>
      <c r="D49" s="263"/>
      <c r="E49" s="263"/>
      <c r="F49" s="263"/>
      <c r="G49" s="266"/>
      <c r="H49" s="267"/>
    </row>
    <row r="50" spans="1:8" x14ac:dyDescent="0.55000000000000004">
      <c r="A50" s="105"/>
      <c r="B50" s="87" t="s">
        <v>366</v>
      </c>
      <c r="C50" s="112"/>
      <c r="D50" s="139"/>
      <c r="E50" s="139"/>
      <c r="F50" s="139"/>
      <c r="G50" s="140"/>
      <c r="H50" s="141"/>
    </row>
    <row r="51" spans="1:8" x14ac:dyDescent="0.55000000000000004">
      <c r="A51" s="105"/>
      <c r="B51" s="416"/>
      <c r="C51" s="416"/>
      <c r="D51" s="263"/>
      <c r="E51" s="263"/>
      <c r="F51" s="263"/>
      <c r="G51" s="266"/>
      <c r="H51" s="267"/>
    </row>
    <row r="52" spans="1:8" x14ac:dyDescent="0.55000000000000004">
      <c r="A52" s="105"/>
      <c r="B52" s="424"/>
      <c r="C52" s="425"/>
      <c r="D52" s="263"/>
      <c r="E52" s="263"/>
      <c r="F52" s="263"/>
      <c r="G52" s="266"/>
      <c r="H52" s="267"/>
    </row>
    <row r="53" spans="1:8" x14ac:dyDescent="0.55000000000000004">
      <c r="A53" s="105"/>
      <c r="B53" s="424"/>
      <c r="C53" s="425"/>
      <c r="D53" s="263"/>
      <c r="E53" s="263"/>
      <c r="F53" s="263"/>
      <c r="G53" s="266"/>
      <c r="H53" s="267"/>
    </row>
    <row r="54" spans="1:8" x14ac:dyDescent="0.55000000000000004">
      <c r="A54" s="105"/>
      <c r="B54" s="424"/>
      <c r="C54" s="425"/>
      <c r="D54" s="263"/>
      <c r="E54" s="263"/>
      <c r="F54" s="263"/>
      <c r="G54" s="266"/>
      <c r="H54" s="267"/>
    </row>
    <row r="55" spans="1:8" x14ac:dyDescent="0.55000000000000004">
      <c r="A55" s="105"/>
      <c r="B55" s="424"/>
      <c r="C55" s="425"/>
      <c r="D55" s="263"/>
      <c r="E55" s="263"/>
      <c r="F55" s="263"/>
      <c r="G55" s="266"/>
      <c r="H55" s="267"/>
    </row>
    <row r="56" spans="1:8" x14ac:dyDescent="0.55000000000000004">
      <c r="A56" s="105"/>
      <c r="B56" s="419" t="s">
        <v>296</v>
      </c>
      <c r="C56" s="421"/>
      <c r="D56" s="263"/>
      <c r="E56" s="263"/>
      <c r="F56" s="263"/>
      <c r="G56" s="266"/>
      <c r="H56" s="267"/>
    </row>
    <row r="57" spans="1:8" x14ac:dyDescent="0.55000000000000004">
      <c r="A57" s="105"/>
      <c r="B57" s="416"/>
      <c r="C57" s="416"/>
      <c r="D57" s="263"/>
      <c r="E57" s="263"/>
      <c r="F57" s="263"/>
      <c r="G57" s="266"/>
      <c r="H57" s="267"/>
    </row>
    <row r="58" spans="1:8" x14ac:dyDescent="0.55000000000000004">
      <c r="A58" s="105"/>
      <c r="B58" s="142"/>
      <c r="C58" s="119"/>
      <c r="D58" s="143">
        <f>SUM(D43:D57)</f>
        <v>19452064.874040611</v>
      </c>
      <c r="E58" s="144">
        <f>SUM(E43:E57)</f>
        <v>19332896.060185421</v>
      </c>
      <c r="F58" s="144">
        <f>SUM(F43:F57)</f>
        <v>16641263.010689715</v>
      </c>
      <c r="G58" s="143">
        <f>SUM(G43:G57)</f>
        <v>0</v>
      </c>
      <c r="H58" s="145">
        <f>SUM(H43:H57)</f>
        <v>19452064.874040611</v>
      </c>
    </row>
    <row r="59" spans="1:8" x14ac:dyDescent="0.55000000000000004">
      <c r="A59" s="73" t="s">
        <v>309</v>
      </c>
      <c r="B59" s="49" t="s">
        <v>367</v>
      </c>
      <c r="C59" s="119"/>
      <c r="D59" s="146"/>
      <c r="E59" s="146"/>
      <c r="F59" s="146"/>
      <c r="G59" s="147"/>
      <c r="H59" s="148"/>
    </row>
    <row r="60" spans="1:8" x14ac:dyDescent="0.55000000000000004">
      <c r="A60" s="105"/>
      <c r="C60" s="43" t="s">
        <v>368</v>
      </c>
      <c r="D60" s="143">
        <f>D58</f>
        <v>19452064.874040611</v>
      </c>
      <c r="E60" s="144">
        <f t="shared" ref="E60:H60" si="0">E58</f>
        <v>19332896.060185421</v>
      </c>
      <c r="F60" s="144">
        <f t="shared" si="0"/>
        <v>16641263.010689715</v>
      </c>
      <c r="G60" s="143">
        <f t="shared" si="0"/>
        <v>0</v>
      </c>
      <c r="H60" s="149">
        <f t="shared" si="0"/>
        <v>19452064.874040611</v>
      </c>
    </row>
    <row r="61" spans="1:8" x14ac:dyDescent="0.55000000000000004">
      <c r="A61" s="105"/>
      <c r="C61" s="43" t="s">
        <v>369</v>
      </c>
      <c r="E61" s="296">
        <f>E60/D60</f>
        <v>0.9938737190819148</v>
      </c>
      <c r="F61" s="296">
        <f>F60/D60</f>
        <v>0.85550110584393546</v>
      </c>
      <c r="G61" s="296">
        <f>G60/D60</f>
        <v>0</v>
      </c>
      <c r="H61" s="297">
        <f>H60/D60</f>
        <v>1</v>
      </c>
    </row>
    <row r="62" spans="1:8" x14ac:dyDescent="0.55000000000000004">
      <c r="A62" s="105"/>
      <c r="C62" s="43" t="s">
        <v>370</v>
      </c>
      <c r="E62" s="91" t="str">
        <f>IF(E61&gt;=(2/3),"Yes","No")</f>
        <v>Yes</v>
      </c>
      <c r="F62" s="91" t="str">
        <f>IF(F61&gt;=(2/3),"Yes","No")</f>
        <v>Yes</v>
      </c>
      <c r="G62" s="91" t="str">
        <f>IF(G61&gt;=(2/3),"Yes","No")</f>
        <v>No</v>
      </c>
      <c r="H62" s="150" t="str">
        <f>IF(H61&gt;=(2/3),"Yes","No")</f>
        <v>Yes</v>
      </c>
    </row>
    <row r="63" spans="1:8" x14ac:dyDescent="0.55000000000000004">
      <c r="A63" s="105"/>
      <c r="B63" s="83"/>
      <c r="C63" s="83"/>
      <c r="D63" s="83"/>
      <c r="E63" s="151" t="str">
        <f>IF(E62="No", "Note A", "Note B")</f>
        <v>Note B</v>
      </c>
      <c r="F63" s="151" t="str">
        <f>IF(F62="No", "Note A", "Note B")</f>
        <v>Note B</v>
      </c>
      <c r="G63" s="151" t="str">
        <f>IF(G62="No", "Note A", "Note B")</f>
        <v>Note A</v>
      </c>
      <c r="H63" s="152" t="str">
        <f>IF(H62="No", "Note A", "Note B")</f>
        <v>Note B</v>
      </c>
    </row>
    <row r="64" spans="1:8" x14ac:dyDescent="0.55000000000000004">
      <c r="A64" s="136" t="s">
        <v>371</v>
      </c>
      <c r="D64" s="153"/>
      <c r="E64" s="153"/>
      <c r="F64" s="153"/>
      <c r="G64" s="153"/>
      <c r="H64" s="75"/>
    </row>
    <row r="65" spans="1:10" x14ac:dyDescent="0.55000000000000004">
      <c r="A65" s="105"/>
      <c r="B65" s="87" t="s">
        <v>362</v>
      </c>
      <c r="C65" s="79"/>
      <c r="D65" s="79"/>
      <c r="E65" s="79"/>
      <c r="F65" s="79"/>
      <c r="G65" s="79"/>
      <c r="H65" s="80"/>
      <c r="J65" s="138"/>
    </row>
    <row r="66" spans="1:10" x14ac:dyDescent="0.55000000000000004">
      <c r="A66" s="105"/>
      <c r="B66" s="416"/>
      <c r="C66" s="416"/>
      <c r="D66" s="262"/>
      <c r="E66" s="263"/>
      <c r="F66" s="263"/>
      <c r="G66" s="264"/>
      <c r="H66" s="265"/>
      <c r="J66" s="138"/>
    </row>
    <row r="67" spans="1:10" x14ac:dyDescent="0.55000000000000004">
      <c r="A67" s="105"/>
      <c r="B67" s="427"/>
      <c r="C67" s="428"/>
      <c r="D67" s="262"/>
      <c r="E67" s="263"/>
      <c r="F67" s="263"/>
      <c r="G67" s="264"/>
      <c r="H67" s="265"/>
      <c r="J67" s="138"/>
    </row>
    <row r="68" spans="1:10" x14ac:dyDescent="0.55000000000000004">
      <c r="A68" s="105"/>
      <c r="B68" s="427"/>
      <c r="C68" s="428"/>
      <c r="D68" s="262"/>
      <c r="E68" s="263"/>
      <c r="F68" s="263"/>
      <c r="G68" s="264"/>
      <c r="H68" s="265"/>
      <c r="J68" s="138"/>
    </row>
    <row r="69" spans="1:10" x14ac:dyDescent="0.55000000000000004">
      <c r="A69" s="105"/>
      <c r="B69" s="427"/>
      <c r="C69" s="428"/>
      <c r="D69" s="262"/>
      <c r="E69" s="263"/>
      <c r="F69" s="263"/>
      <c r="G69" s="264"/>
      <c r="H69" s="265"/>
      <c r="J69" s="138"/>
    </row>
    <row r="70" spans="1:10" x14ac:dyDescent="0.55000000000000004">
      <c r="A70" s="105"/>
      <c r="B70" s="419" t="s">
        <v>296</v>
      </c>
      <c r="C70" s="421"/>
      <c r="D70" s="262"/>
      <c r="E70" s="263"/>
      <c r="F70" s="263"/>
      <c r="G70" s="264"/>
      <c r="H70" s="265"/>
      <c r="J70" s="138"/>
    </row>
    <row r="71" spans="1:10" x14ac:dyDescent="0.55000000000000004">
      <c r="A71" s="105"/>
      <c r="B71" s="416"/>
      <c r="C71" s="416"/>
      <c r="D71" s="263"/>
      <c r="E71" s="263"/>
      <c r="F71" s="263"/>
      <c r="G71" s="266"/>
      <c r="H71" s="267"/>
    </row>
    <row r="72" spans="1:10" x14ac:dyDescent="0.55000000000000004">
      <c r="A72" s="105"/>
      <c r="B72" s="87" t="s">
        <v>366</v>
      </c>
      <c r="C72" s="112"/>
      <c r="D72" s="139"/>
      <c r="E72" s="139"/>
      <c r="F72" s="139"/>
      <c r="G72" s="140"/>
      <c r="H72" s="141"/>
    </row>
    <row r="73" spans="1:10" x14ac:dyDescent="0.55000000000000004">
      <c r="A73" s="105"/>
      <c r="B73" s="416"/>
      <c r="C73" s="416"/>
      <c r="D73" s="263"/>
      <c r="E73" s="263"/>
      <c r="F73" s="263"/>
      <c r="G73" s="266"/>
      <c r="H73" s="267"/>
    </row>
    <row r="74" spans="1:10" x14ac:dyDescent="0.55000000000000004">
      <c r="A74" s="105"/>
      <c r="B74" s="427"/>
      <c r="C74" s="428"/>
      <c r="D74" s="263"/>
      <c r="E74" s="263"/>
      <c r="F74" s="263"/>
      <c r="G74" s="266"/>
      <c r="H74" s="267"/>
    </row>
    <row r="75" spans="1:10" x14ac:dyDescent="0.55000000000000004">
      <c r="A75" s="105"/>
      <c r="B75" s="427"/>
      <c r="C75" s="428"/>
      <c r="D75" s="263"/>
      <c r="E75" s="263"/>
      <c r="F75" s="263"/>
      <c r="G75" s="266"/>
      <c r="H75" s="267"/>
    </row>
    <row r="76" spans="1:10" x14ac:dyDescent="0.55000000000000004">
      <c r="A76" s="105"/>
      <c r="B76" s="427"/>
      <c r="C76" s="428"/>
      <c r="D76" s="263"/>
      <c r="E76" s="263"/>
      <c r="F76" s="263"/>
      <c r="G76" s="266"/>
      <c r="H76" s="267"/>
    </row>
    <row r="77" spans="1:10" x14ac:dyDescent="0.55000000000000004">
      <c r="A77" s="105"/>
      <c r="B77" s="419" t="s">
        <v>296</v>
      </c>
      <c r="C77" s="421"/>
      <c r="D77" s="263"/>
      <c r="E77" s="263"/>
      <c r="F77" s="263"/>
      <c r="G77" s="266"/>
      <c r="H77" s="267"/>
    </row>
    <row r="78" spans="1:10" x14ac:dyDescent="0.55000000000000004">
      <c r="A78" s="105"/>
      <c r="B78" s="416"/>
      <c r="C78" s="416"/>
      <c r="D78" s="263"/>
      <c r="E78" s="263"/>
      <c r="F78" s="263"/>
      <c r="G78" s="266"/>
      <c r="H78" s="267"/>
    </row>
    <row r="79" spans="1:10" x14ac:dyDescent="0.55000000000000004">
      <c r="A79" s="105"/>
      <c r="B79" s="142"/>
      <c r="C79" s="119"/>
      <c r="D79" s="143">
        <f>SUM(D66:D78)</f>
        <v>0</v>
      </c>
      <c r="E79" s="144">
        <f>SUM(E66:E78)</f>
        <v>0</v>
      </c>
      <c r="F79" s="144">
        <f>SUM(F66:F78)</f>
        <v>0</v>
      </c>
      <c r="G79" s="143">
        <f>SUM(G66:G78)</f>
        <v>0</v>
      </c>
      <c r="H79" s="145">
        <f>SUM(H66:H78)</f>
        <v>0</v>
      </c>
    </row>
    <row r="80" spans="1:10" x14ac:dyDescent="0.55000000000000004">
      <c r="A80" s="73" t="s">
        <v>309</v>
      </c>
      <c r="B80" s="49" t="s">
        <v>367</v>
      </c>
      <c r="C80" s="119"/>
      <c r="D80" s="146"/>
      <c r="E80" s="146"/>
      <c r="F80" s="146"/>
      <c r="G80" s="147"/>
      <c r="H80" s="148"/>
    </row>
    <row r="81" spans="1:10" x14ac:dyDescent="0.55000000000000004">
      <c r="A81" s="105"/>
      <c r="C81" s="43" t="s">
        <v>368</v>
      </c>
      <c r="D81" s="143">
        <f>D79</f>
        <v>0</v>
      </c>
      <c r="E81" s="144">
        <f t="shared" ref="E81:H81" si="1">E79</f>
        <v>0</v>
      </c>
      <c r="F81" s="144">
        <f t="shared" si="1"/>
        <v>0</v>
      </c>
      <c r="G81" s="143">
        <f t="shared" si="1"/>
        <v>0</v>
      </c>
      <c r="H81" s="149">
        <f t="shared" si="1"/>
        <v>0</v>
      </c>
    </row>
    <row r="82" spans="1:10" x14ac:dyDescent="0.55000000000000004">
      <c r="A82" s="105"/>
      <c r="C82" s="43" t="s">
        <v>369</v>
      </c>
      <c r="E82" s="296" t="e">
        <f>E81/D81</f>
        <v>#DIV/0!</v>
      </c>
      <c r="F82" s="296" t="e">
        <f>F81/D81</f>
        <v>#DIV/0!</v>
      </c>
      <c r="G82" s="296" t="e">
        <f>G81/D81</f>
        <v>#DIV/0!</v>
      </c>
      <c r="H82" s="297" t="e">
        <f>H81/D81</f>
        <v>#DIV/0!</v>
      </c>
    </row>
    <row r="83" spans="1:10" x14ac:dyDescent="0.55000000000000004">
      <c r="A83" s="105"/>
      <c r="C83" s="43" t="s">
        <v>370</v>
      </c>
      <c r="E83" s="91" t="e">
        <f>IF(E82&gt;=(2/3),"Yes","No")</f>
        <v>#DIV/0!</v>
      </c>
      <c r="F83" s="91" t="e">
        <f>IF(F82&gt;=(2/3),"Yes","No")</f>
        <v>#DIV/0!</v>
      </c>
      <c r="G83" s="91" t="e">
        <f>IF(G82&gt;=(2/3),"Yes","No")</f>
        <v>#DIV/0!</v>
      </c>
      <c r="H83" s="150" t="e">
        <f>IF(H82&gt;=(2/3),"Yes","No")</f>
        <v>#DIV/0!</v>
      </c>
    </row>
    <row r="84" spans="1:10" x14ac:dyDescent="0.55000000000000004">
      <c r="A84" s="105"/>
      <c r="B84" s="83"/>
      <c r="C84" s="83"/>
      <c r="D84" s="83"/>
      <c r="E84" s="151" t="e">
        <f>IF(E83="No", "Note A", "Note B")</f>
        <v>#DIV/0!</v>
      </c>
      <c r="F84" s="151" t="e">
        <f>IF(F83="No", "Note A", "Note B")</f>
        <v>#DIV/0!</v>
      </c>
      <c r="G84" s="151" t="e">
        <f>IF(G83="No", "Note A", "Note B")</f>
        <v>#DIV/0!</v>
      </c>
      <c r="H84" s="152" t="e">
        <f>IF(H83="No", "Note A", "Note B")</f>
        <v>#DIV/0!</v>
      </c>
    </row>
    <row r="85" spans="1:10" x14ac:dyDescent="0.55000000000000004">
      <c r="A85" s="136" t="s">
        <v>372</v>
      </c>
      <c r="D85" s="153"/>
      <c r="E85" s="153"/>
      <c r="F85" s="153"/>
      <c r="G85" s="153"/>
      <c r="H85" s="75"/>
    </row>
    <row r="86" spans="1:10" x14ac:dyDescent="0.55000000000000004">
      <c r="A86" s="105"/>
      <c r="B86" s="87" t="s">
        <v>362</v>
      </c>
      <c r="C86" s="79"/>
      <c r="D86" s="79"/>
      <c r="E86" s="79"/>
      <c r="F86" s="79"/>
      <c r="G86" s="79"/>
      <c r="H86" s="80"/>
    </row>
    <row r="87" spans="1:10" x14ac:dyDescent="0.55000000000000004">
      <c r="A87" s="105"/>
      <c r="B87" s="416"/>
      <c r="C87" s="416"/>
      <c r="D87" s="262"/>
      <c r="E87" s="263"/>
      <c r="F87" s="263"/>
      <c r="G87" s="264"/>
      <c r="H87" s="265"/>
      <c r="J87" s="138"/>
    </row>
    <row r="88" spans="1:10" x14ac:dyDescent="0.55000000000000004">
      <c r="A88" s="105"/>
      <c r="B88" s="427"/>
      <c r="C88" s="428"/>
      <c r="D88" s="262"/>
      <c r="E88" s="263"/>
      <c r="F88" s="263"/>
      <c r="G88" s="264"/>
      <c r="H88" s="265"/>
      <c r="J88" s="138"/>
    </row>
    <row r="89" spans="1:10" x14ac:dyDescent="0.55000000000000004">
      <c r="A89" s="105"/>
      <c r="B89" s="427"/>
      <c r="C89" s="428"/>
      <c r="D89" s="262"/>
      <c r="E89" s="263"/>
      <c r="F89" s="263"/>
      <c r="G89" s="264"/>
      <c r="H89" s="265"/>
      <c r="J89" s="138"/>
    </row>
    <row r="90" spans="1:10" x14ac:dyDescent="0.55000000000000004">
      <c r="A90" s="105"/>
      <c r="B90" s="427"/>
      <c r="C90" s="428"/>
      <c r="D90" s="262"/>
      <c r="E90" s="263"/>
      <c r="F90" s="263"/>
      <c r="G90" s="264"/>
      <c r="H90" s="265"/>
      <c r="J90" s="138"/>
    </row>
    <row r="91" spans="1:10" x14ac:dyDescent="0.55000000000000004">
      <c r="A91" s="105"/>
      <c r="B91" s="419" t="s">
        <v>296</v>
      </c>
      <c r="C91" s="421"/>
      <c r="D91" s="262"/>
      <c r="E91" s="263"/>
      <c r="F91" s="263"/>
      <c r="G91" s="264"/>
      <c r="H91" s="265"/>
      <c r="J91" s="138"/>
    </row>
    <row r="92" spans="1:10" x14ac:dyDescent="0.55000000000000004">
      <c r="A92" s="105"/>
      <c r="B92" s="416"/>
      <c r="C92" s="416"/>
      <c r="D92" s="263"/>
      <c r="E92" s="263"/>
      <c r="F92" s="263"/>
      <c r="G92" s="266"/>
      <c r="H92" s="267"/>
    </row>
    <row r="93" spans="1:10" x14ac:dyDescent="0.55000000000000004">
      <c r="A93" s="105"/>
      <c r="B93" s="87" t="s">
        <v>366</v>
      </c>
      <c r="C93" s="112"/>
      <c r="D93" s="139"/>
      <c r="E93" s="139"/>
      <c r="F93" s="139"/>
      <c r="G93" s="140"/>
      <c r="H93" s="141"/>
    </row>
    <row r="94" spans="1:10" x14ac:dyDescent="0.55000000000000004">
      <c r="A94" s="105"/>
      <c r="B94" s="416"/>
      <c r="C94" s="416"/>
      <c r="D94" s="263"/>
      <c r="E94" s="263"/>
      <c r="F94" s="263"/>
      <c r="G94" s="266"/>
      <c r="H94" s="267"/>
    </row>
    <row r="95" spans="1:10" x14ac:dyDescent="0.55000000000000004">
      <c r="A95" s="105"/>
      <c r="B95" s="427"/>
      <c r="C95" s="428"/>
      <c r="D95" s="263"/>
      <c r="E95" s="263"/>
      <c r="F95" s="263"/>
      <c r="G95" s="266"/>
      <c r="H95" s="267"/>
    </row>
    <row r="96" spans="1:10" x14ac:dyDescent="0.55000000000000004">
      <c r="A96" s="105"/>
      <c r="B96" s="427"/>
      <c r="C96" s="428"/>
      <c r="D96" s="263"/>
      <c r="E96" s="263"/>
      <c r="F96" s="263"/>
      <c r="G96" s="266"/>
      <c r="H96" s="267"/>
    </row>
    <row r="97" spans="1:10" x14ac:dyDescent="0.55000000000000004">
      <c r="A97" s="105"/>
      <c r="B97" s="427"/>
      <c r="C97" s="428"/>
      <c r="D97" s="263"/>
      <c r="E97" s="263"/>
      <c r="F97" s="263"/>
      <c r="G97" s="266"/>
      <c r="H97" s="267"/>
    </row>
    <row r="98" spans="1:10" x14ac:dyDescent="0.55000000000000004">
      <c r="A98" s="105"/>
      <c r="B98" s="419" t="s">
        <v>296</v>
      </c>
      <c r="C98" s="421"/>
      <c r="D98" s="263"/>
      <c r="E98" s="263"/>
      <c r="F98" s="263"/>
      <c r="G98" s="266"/>
      <c r="H98" s="267"/>
    </row>
    <row r="99" spans="1:10" x14ac:dyDescent="0.55000000000000004">
      <c r="A99" s="105"/>
      <c r="B99" s="416"/>
      <c r="C99" s="416"/>
      <c r="D99" s="263"/>
      <c r="E99" s="263"/>
      <c r="F99" s="263"/>
      <c r="G99" s="266"/>
      <c r="H99" s="267"/>
    </row>
    <row r="100" spans="1:10" x14ac:dyDescent="0.55000000000000004">
      <c r="A100" s="105"/>
      <c r="B100" s="142"/>
      <c r="C100" s="119"/>
      <c r="D100" s="143">
        <f>SUM(D87:D99)</f>
        <v>0</v>
      </c>
      <c r="E100" s="144">
        <f>SUM(E87:E99)</f>
        <v>0</v>
      </c>
      <c r="F100" s="144">
        <f>SUM(F87:F99)</f>
        <v>0</v>
      </c>
      <c r="G100" s="143">
        <f>SUM(G87:G99)</f>
        <v>0</v>
      </c>
      <c r="H100" s="145">
        <f>SUM(H87:H99)</f>
        <v>0</v>
      </c>
    </row>
    <row r="101" spans="1:10" x14ac:dyDescent="0.55000000000000004">
      <c r="A101" s="73" t="s">
        <v>309</v>
      </c>
      <c r="B101" s="49" t="s">
        <v>367</v>
      </c>
      <c r="C101" s="119"/>
      <c r="D101" s="146"/>
      <c r="E101" s="146"/>
      <c r="F101" s="146"/>
      <c r="G101" s="147"/>
      <c r="H101" s="148"/>
    </row>
    <row r="102" spans="1:10" x14ac:dyDescent="0.55000000000000004">
      <c r="A102" s="105"/>
      <c r="C102" s="43" t="s">
        <v>368</v>
      </c>
      <c r="D102" s="143">
        <f>D100</f>
        <v>0</v>
      </c>
      <c r="E102" s="144">
        <f t="shared" ref="E102:H102" si="2">E100</f>
        <v>0</v>
      </c>
      <c r="F102" s="144">
        <f t="shared" si="2"/>
        <v>0</v>
      </c>
      <c r="G102" s="143">
        <f t="shared" si="2"/>
        <v>0</v>
      </c>
      <c r="H102" s="149">
        <f t="shared" si="2"/>
        <v>0</v>
      </c>
    </row>
    <row r="103" spans="1:10" x14ac:dyDescent="0.55000000000000004">
      <c r="A103" s="105"/>
      <c r="C103" s="43" t="s">
        <v>369</v>
      </c>
      <c r="E103" s="296" t="e">
        <f>E102/D102</f>
        <v>#DIV/0!</v>
      </c>
      <c r="F103" s="296" t="e">
        <f>F102/D102</f>
        <v>#DIV/0!</v>
      </c>
      <c r="G103" s="296" t="e">
        <f>G102/D102</f>
        <v>#DIV/0!</v>
      </c>
      <c r="H103" s="297" t="e">
        <f>H102/D102</f>
        <v>#DIV/0!</v>
      </c>
    </row>
    <row r="104" spans="1:10" x14ac:dyDescent="0.55000000000000004">
      <c r="A104" s="105"/>
      <c r="C104" s="43" t="s">
        <v>370</v>
      </c>
      <c r="E104" s="91" t="e">
        <f>IF(E103&gt;=(2/3),"Yes","No")</f>
        <v>#DIV/0!</v>
      </c>
      <c r="F104" s="91" t="e">
        <f>IF(F103&gt;=(2/3),"Yes","No")</f>
        <v>#DIV/0!</v>
      </c>
      <c r="G104" s="91" t="e">
        <f>IF(G103&gt;=(2/3),"Yes","No")</f>
        <v>#DIV/0!</v>
      </c>
      <c r="H104" s="150" t="e">
        <f>IF(H103&gt;=(2/3),"Yes","No")</f>
        <v>#DIV/0!</v>
      </c>
    </row>
    <row r="105" spans="1:10" x14ac:dyDescent="0.55000000000000004">
      <c r="A105" s="105"/>
      <c r="B105" s="83"/>
      <c r="C105" s="83"/>
      <c r="D105" s="83"/>
      <c r="E105" s="151" t="e">
        <f>IF(E104="No", "Note A", "Note B")</f>
        <v>#DIV/0!</v>
      </c>
      <c r="F105" s="151" t="e">
        <f>IF(F104="No", "Note A", "Note B")</f>
        <v>#DIV/0!</v>
      </c>
      <c r="G105" s="151" t="e">
        <f>IF(G104="No", "Note A", "Note B")</f>
        <v>#DIV/0!</v>
      </c>
      <c r="H105" s="152" t="e">
        <f>IF(H104="No", "Note A", "Note B")</f>
        <v>#DIV/0!</v>
      </c>
    </row>
    <row r="106" spans="1:10" x14ac:dyDescent="0.55000000000000004">
      <c r="A106" s="136" t="s">
        <v>373</v>
      </c>
      <c r="D106" s="153"/>
      <c r="E106" s="153"/>
      <c r="F106" s="153"/>
      <c r="G106" s="153"/>
      <c r="H106" s="75"/>
    </row>
    <row r="107" spans="1:10" x14ac:dyDescent="0.55000000000000004">
      <c r="A107" s="105"/>
      <c r="B107" s="87" t="s">
        <v>362</v>
      </c>
      <c r="C107" s="79"/>
      <c r="D107" s="79"/>
      <c r="E107" s="79"/>
      <c r="F107" s="79"/>
      <c r="G107" s="79"/>
      <c r="H107" s="80"/>
    </row>
    <row r="108" spans="1:10" x14ac:dyDescent="0.55000000000000004">
      <c r="A108" s="105"/>
      <c r="B108" s="416"/>
      <c r="C108" s="416"/>
      <c r="D108" s="262"/>
      <c r="E108" s="263"/>
      <c r="F108" s="263"/>
      <c r="G108" s="264"/>
      <c r="H108" s="265"/>
      <c r="J108" s="138"/>
    </row>
    <row r="109" spans="1:10" x14ac:dyDescent="0.55000000000000004">
      <c r="A109" s="105"/>
      <c r="B109" s="427"/>
      <c r="C109" s="428"/>
      <c r="D109" s="262"/>
      <c r="E109" s="263"/>
      <c r="F109" s="263"/>
      <c r="G109" s="264"/>
      <c r="H109" s="265"/>
      <c r="J109" s="138"/>
    </row>
    <row r="110" spans="1:10" x14ac:dyDescent="0.55000000000000004">
      <c r="A110" s="105"/>
      <c r="B110" s="427"/>
      <c r="C110" s="428"/>
      <c r="D110" s="262"/>
      <c r="E110" s="263"/>
      <c r="F110" s="263"/>
      <c r="G110" s="264"/>
      <c r="H110" s="265"/>
      <c r="J110" s="138"/>
    </row>
    <row r="111" spans="1:10" x14ac:dyDescent="0.55000000000000004">
      <c r="A111" s="105"/>
      <c r="B111" s="427"/>
      <c r="C111" s="428"/>
      <c r="D111" s="262"/>
      <c r="E111" s="263"/>
      <c r="F111" s="263"/>
      <c r="G111" s="264"/>
      <c r="H111" s="265"/>
      <c r="J111" s="138"/>
    </row>
    <row r="112" spans="1:10" x14ac:dyDescent="0.55000000000000004">
      <c r="A112" s="105"/>
      <c r="B112" s="419" t="s">
        <v>296</v>
      </c>
      <c r="C112" s="421"/>
      <c r="D112" s="262"/>
      <c r="E112" s="263"/>
      <c r="F112" s="263"/>
      <c r="G112" s="264"/>
      <c r="H112" s="265"/>
      <c r="J112" s="138"/>
    </row>
    <row r="113" spans="1:8" x14ac:dyDescent="0.55000000000000004">
      <c r="A113" s="105"/>
      <c r="B113" s="416"/>
      <c r="C113" s="416"/>
      <c r="D113" s="263"/>
      <c r="E113" s="263"/>
      <c r="F113" s="263"/>
      <c r="G113" s="266"/>
      <c r="H113" s="267"/>
    </row>
    <row r="114" spans="1:8" x14ac:dyDescent="0.55000000000000004">
      <c r="A114" s="105"/>
      <c r="B114" s="87" t="s">
        <v>366</v>
      </c>
      <c r="C114" s="112"/>
      <c r="D114" s="139"/>
      <c r="E114" s="139"/>
      <c r="F114" s="139"/>
      <c r="G114" s="140"/>
      <c r="H114" s="141"/>
    </row>
    <row r="115" spans="1:8" x14ac:dyDescent="0.55000000000000004">
      <c r="A115" s="105"/>
      <c r="B115" s="416"/>
      <c r="C115" s="416"/>
      <c r="D115" s="263"/>
      <c r="E115" s="263"/>
      <c r="F115" s="263"/>
      <c r="G115" s="266"/>
      <c r="H115" s="267"/>
    </row>
    <row r="116" spans="1:8" x14ac:dyDescent="0.55000000000000004">
      <c r="A116" s="105"/>
      <c r="B116" s="427"/>
      <c r="C116" s="428"/>
      <c r="D116" s="263"/>
      <c r="E116" s="263"/>
      <c r="F116" s="263"/>
      <c r="G116" s="266"/>
      <c r="H116" s="267"/>
    </row>
    <row r="117" spans="1:8" x14ac:dyDescent="0.55000000000000004">
      <c r="A117" s="105"/>
      <c r="B117" s="427"/>
      <c r="C117" s="428"/>
      <c r="D117" s="263"/>
      <c r="E117" s="263"/>
      <c r="F117" s="263"/>
      <c r="G117" s="266"/>
      <c r="H117" s="267"/>
    </row>
    <row r="118" spans="1:8" x14ac:dyDescent="0.55000000000000004">
      <c r="A118" s="105"/>
      <c r="B118" s="427"/>
      <c r="C118" s="428"/>
      <c r="D118" s="263"/>
      <c r="E118" s="263"/>
      <c r="F118" s="263"/>
      <c r="G118" s="266"/>
      <c r="H118" s="267"/>
    </row>
    <row r="119" spans="1:8" x14ac:dyDescent="0.55000000000000004">
      <c r="A119" s="105"/>
      <c r="B119" s="419" t="s">
        <v>296</v>
      </c>
      <c r="C119" s="421"/>
      <c r="D119" s="263"/>
      <c r="E119" s="263"/>
      <c r="F119" s="263"/>
      <c r="G119" s="266"/>
      <c r="H119" s="267"/>
    </row>
    <row r="120" spans="1:8" x14ac:dyDescent="0.55000000000000004">
      <c r="A120" s="105"/>
      <c r="B120" s="416"/>
      <c r="C120" s="416"/>
      <c r="D120" s="263"/>
      <c r="E120" s="263"/>
      <c r="F120" s="263"/>
      <c r="G120" s="266"/>
      <c r="H120" s="267"/>
    </row>
    <row r="121" spans="1:8" x14ac:dyDescent="0.55000000000000004">
      <c r="A121" s="105"/>
      <c r="B121" s="142"/>
      <c r="C121" s="119"/>
      <c r="D121" s="143">
        <f>SUM(D108:D120)</f>
        <v>0</v>
      </c>
      <c r="E121" s="144">
        <f>SUM(E108:E120)</f>
        <v>0</v>
      </c>
      <c r="F121" s="144">
        <f>SUM(F108:F120)</f>
        <v>0</v>
      </c>
      <c r="G121" s="143">
        <f>SUM(G108:G120)</f>
        <v>0</v>
      </c>
      <c r="H121" s="145">
        <f>SUM(H108:H120)</f>
        <v>0</v>
      </c>
    </row>
    <row r="122" spans="1:8" x14ac:dyDescent="0.55000000000000004">
      <c r="A122" s="73" t="s">
        <v>309</v>
      </c>
      <c r="B122" s="49" t="s">
        <v>367</v>
      </c>
      <c r="C122" s="119"/>
      <c r="D122" s="146"/>
      <c r="E122" s="146"/>
      <c r="F122" s="146"/>
      <c r="G122" s="147"/>
      <c r="H122" s="148"/>
    </row>
    <row r="123" spans="1:8" x14ac:dyDescent="0.55000000000000004">
      <c r="A123" s="105"/>
      <c r="C123" s="43" t="s">
        <v>368</v>
      </c>
      <c r="D123" s="143">
        <f>D121</f>
        <v>0</v>
      </c>
      <c r="E123" s="144">
        <f t="shared" ref="E123:H123" si="3">E121</f>
        <v>0</v>
      </c>
      <c r="F123" s="144">
        <f t="shared" si="3"/>
        <v>0</v>
      </c>
      <c r="G123" s="143">
        <f t="shared" si="3"/>
        <v>0</v>
      </c>
      <c r="H123" s="149">
        <f t="shared" si="3"/>
        <v>0</v>
      </c>
    </row>
    <row r="124" spans="1:8" x14ac:dyDescent="0.55000000000000004">
      <c r="A124" s="105"/>
      <c r="C124" s="43" t="s">
        <v>369</v>
      </c>
      <c r="E124" s="296" t="e">
        <f>E123/D123</f>
        <v>#DIV/0!</v>
      </c>
      <c r="F124" s="296" t="e">
        <f>F123/D123</f>
        <v>#DIV/0!</v>
      </c>
      <c r="G124" s="296" t="e">
        <f>G123/D123</f>
        <v>#DIV/0!</v>
      </c>
      <c r="H124" s="297" t="e">
        <f>H123/D123</f>
        <v>#DIV/0!</v>
      </c>
    </row>
    <row r="125" spans="1:8" x14ac:dyDescent="0.55000000000000004">
      <c r="A125" s="105"/>
      <c r="C125" s="43" t="s">
        <v>370</v>
      </c>
      <c r="E125" s="91" t="e">
        <f>IF(E124&gt;=(2/3),"Yes","No")</f>
        <v>#DIV/0!</v>
      </c>
      <c r="F125" s="91" t="e">
        <f>IF(F124&gt;=(2/3),"Yes","No")</f>
        <v>#DIV/0!</v>
      </c>
      <c r="G125" s="91" t="e">
        <f>IF(G124&gt;=(2/3),"Yes","No")</f>
        <v>#DIV/0!</v>
      </c>
      <c r="H125" s="150" t="e">
        <f>IF(H124&gt;=(2/3),"Yes","No")</f>
        <v>#DIV/0!</v>
      </c>
    </row>
    <row r="126" spans="1:8" x14ac:dyDescent="0.55000000000000004">
      <c r="A126" s="105"/>
      <c r="B126" s="83"/>
      <c r="C126" s="83"/>
      <c r="D126" s="83"/>
      <c r="E126" s="151" t="e">
        <f>IF(E125="No", "Note A", "Note B")</f>
        <v>#DIV/0!</v>
      </c>
      <c r="F126" s="151" t="e">
        <f>IF(F125="No", "Note A", "Note B")</f>
        <v>#DIV/0!</v>
      </c>
      <c r="G126" s="151" t="e">
        <f>IF(G125="No", "Note A", "Note B")</f>
        <v>#DIV/0!</v>
      </c>
      <c r="H126" s="152" t="e">
        <f>IF(H125="No", "Note A", "Note B")</f>
        <v>#DIV/0!</v>
      </c>
    </row>
    <row r="127" spans="1:8" x14ac:dyDescent="0.55000000000000004">
      <c r="A127" s="105"/>
      <c r="D127" s="153"/>
      <c r="E127" s="153"/>
      <c r="F127" s="153"/>
      <c r="G127" s="153"/>
      <c r="H127" s="75"/>
    </row>
    <row r="128" spans="1:8" ht="15" customHeight="1" x14ac:dyDescent="0.55000000000000004">
      <c r="A128" s="105"/>
      <c r="B128" s="154" t="s">
        <v>374</v>
      </c>
      <c r="C128" s="142" t="s">
        <v>375</v>
      </c>
      <c r="D128" s="142"/>
      <c r="E128" s="142"/>
      <c r="F128" s="142"/>
      <c r="G128" s="142"/>
      <c r="H128" s="155"/>
    </row>
    <row r="129" spans="1:8" ht="15" customHeight="1" x14ac:dyDescent="0.55000000000000004">
      <c r="A129" s="105"/>
      <c r="B129" s="154" t="s">
        <v>376</v>
      </c>
      <c r="C129" s="443" t="s">
        <v>377</v>
      </c>
      <c r="D129" s="443"/>
      <c r="E129" s="443"/>
      <c r="F129" s="443"/>
      <c r="G129" s="443"/>
      <c r="H129" s="444"/>
    </row>
    <row r="130" spans="1:8" x14ac:dyDescent="0.55000000000000004">
      <c r="A130" s="105"/>
      <c r="B130" s="156"/>
      <c r="C130" s="443"/>
      <c r="D130" s="443"/>
      <c r="E130" s="443"/>
      <c r="F130" s="443"/>
      <c r="G130" s="443"/>
      <c r="H130" s="444"/>
    </row>
    <row r="131" spans="1:8" x14ac:dyDescent="0.55000000000000004">
      <c r="A131" s="105"/>
      <c r="E131" s="91"/>
      <c r="F131" s="91"/>
      <c r="G131" s="91"/>
      <c r="H131" s="150"/>
    </row>
    <row r="132" spans="1:8" x14ac:dyDescent="0.55000000000000004">
      <c r="A132" s="73" t="s">
        <v>312</v>
      </c>
      <c r="B132" s="49" t="s">
        <v>378</v>
      </c>
      <c r="E132" s="91"/>
      <c r="F132" s="91"/>
      <c r="G132" s="91"/>
      <c r="H132" s="150"/>
    </row>
    <row r="133" spans="1:8" x14ac:dyDescent="0.55000000000000004">
      <c r="A133" s="105"/>
      <c r="B133" s="432" t="s">
        <v>379</v>
      </c>
      <c r="C133" s="432"/>
      <c r="D133" s="432"/>
      <c r="E133" s="432"/>
      <c r="F133" s="432"/>
      <c r="G133" s="432"/>
      <c r="H133" s="433"/>
    </row>
    <row r="134" spans="1:8" x14ac:dyDescent="0.55000000000000004">
      <c r="A134" s="73"/>
      <c r="B134" s="432"/>
      <c r="C134" s="432"/>
      <c r="D134" s="432"/>
      <c r="E134" s="432"/>
      <c r="F134" s="432"/>
      <c r="G134" s="432"/>
      <c r="H134" s="433"/>
    </row>
    <row r="135" spans="1:8" x14ac:dyDescent="0.55000000000000004">
      <c r="A135" s="73"/>
      <c r="B135" s="432"/>
      <c r="C135" s="432"/>
      <c r="D135" s="432"/>
      <c r="E135" s="432"/>
      <c r="F135" s="432"/>
      <c r="G135" s="432"/>
      <c r="H135" s="433"/>
    </row>
    <row r="136" spans="1:8" x14ac:dyDescent="0.55000000000000004">
      <c r="A136" s="73"/>
      <c r="E136" s="91"/>
      <c r="F136" s="91"/>
      <c r="G136" s="91"/>
      <c r="H136" s="150"/>
    </row>
    <row r="137" spans="1:8" x14ac:dyDescent="0.55000000000000004">
      <c r="A137" s="73"/>
      <c r="B137" s="432" t="s">
        <v>380</v>
      </c>
      <c r="C137" s="432"/>
      <c r="D137" s="432"/>
      <c r="E137" s="432"/>
      <c r="F137" s="432"/>
      <c r="G137" s="432"/>
      <c r="H137" s="433"/>
    </row>
    <row r="138" spans="1:8" x14ac:dyDescent="0.55000000000000004">
      <c r="A138" s="73"/>
      <c r="B138" s="432"/>
      <c r="C138" s="432"/>
      <c r="D138" s="432"/>
      <c r="E138" s="432"/>
      <c r="F138" s="432"/>
      <c r="G138" s="432"/>
      <c r="H138" s="433"/>
    </row>
    <row r="139" spans="1:8" x14ac:dyDescent="0.55000000000000004">
      <c r="A139" s="73"/>
      <c r="B139" s="432"/>
      <c r="C139" s="432"/>
      <c r="D139" s="432"/>
      <c r="E139" s="432"/>
      <c r="F139" s="432"/>
      <c r="G139" s="432"/>
      <c r="H139" s="433"/>
    </row>
    <row r="140" spans="1:8" x14ac:dyDescent="0.55000000000000004">
      <c r="A140" s="73"/>
      <c r="B140" s="432"/>
      <c r="C140" s="432"/>
      <c r="D140" s="432"/>
      <c r="E140" s="432"/>
      <c r="F140" s="432"/>
      <c r="G140" s="432"/>
      <c r="H140" s="433"/>
    </row>
    <row r="141" spans="1:8" x14ac:dyDescent="0.55000000000000004">
      <c r="A141" s="73"/>
      <c r="B141" s="432"/>
      <c r="C141" s="432"/>
      <c r="D141" s="432"/>
      <c r="E141" s="432"/>
      <c r="F141" s="432"/>
      <c r="G141" s="432"/>
      <c r="H141" s="433"/>
    </row>
    <row r="142" spans="1:8" x14ac:dyDescent="0.55000000000000004">
      <c r="A142" s="73"/>
      <c r="E142" s="91"/>
      <c r="F142" s="91"/>
      <c r="G142" s="91"/>
      <c r="H142" s="150"/>
    </row>
    <row r="143" spans="1:8" x14ac:dyDescent="0.55000000000000004">
      <c r="A143" s="73"/>
      <c r="B143" s="49" t="s">
        <v>283</v>
      </c>
      <c r="D143" s="450"/>
      <c r="E143" s="450"/>
      <c r="F143" s="450"/>
      <c r="G143" s="450"/>
      <c r="H143" s="451"/>
    </row>
    <row r="144" spans="1:8" x14ac:dyDescent="0.55000000000000004">
      <c r="A144" s="73"/>
      <c r="D144" s="77"/>
      <c r="E144" s="157"/>
      <c r="F144" s="157"/>
      <c r="G144" s="157"/>
      <c r="H144" s="158"/>
    </row>
    <row r="145" spans="1:8" x14ac:dyDescent="0.55000000000000004">
      <c r="A145" s="73"/>
      <c r="D145" s="77" t="s">
        <v>381</v>
      </c>
      <c r="E145" s="157" t="s">
        <v>382</v>
      </c>
      <c r="F145" s="157" t="s">
        <v>383</v>
      </c>
      <c r="G145" s="157"/>
      <c r="H145" s="158"/>
    </row>
    <row r="146" spans="1:8" x14ac:dyDescent="0.55000000000000004">
      <c r="A146" s="73"/>
      <c r="B146" s="159" t="s">
        <v>384</v>
      </c>
      <c r="C146" s="83"/>
      <c r="D146" s="160" t="s">
        <v>385</v>
      </c>
      <c r="E146" s="161" t="s">
        <v>386</v>
      </c>
      <c r="F146" s="161" t="s">
        <v>387</v>
      </c>
      <c r="G146" s="447" t="s">
        <v>388</v>
      </c>
      <c r="H146" s="448"/>
    </row>
    <row r="147" spans="1:8" x14ac:dyDescent="0.55000000000000004">
      <c r="A147" s="73"/>
      <c r="B147" s="43" t="s">
        <v>389</v>
      </c>
      <c r="C147" s="43" t="s">
        <v>357</v>
      </c>
      <c r="E147" s="91"/>
      <c r="G147" s="91"/>
      <c r="H147" s="150"/>
    </row>
    <row r="148" spans="1:8" x14ac:dyDescent="0.55000000000000004">
      <c r="A148" s="73"/>
      <c r="C148" s="162" t="str">
        <f>IF(E62="Yes", "Complete Analysis", "N/A - Do Not Complete")</f>
        <v>Complete Analysis</v>
      </c>
      <c r="D148" s="284">
        <v>1300</v>
      </c>
      <c r="E148" s="263">
        <f>E58</f>
        <v>19332896.060185421</v>
      </c>
      <c r="F148" s="90">
        <f>E148/E154</f>
        <v>0.9938737190819148</v>
      </c>
      <c r="G148" s="441">
        <v>1300</v>
      </c>
      <c r="H148" s="442"/>
    </row>
    <row r="149" spans="1:8" x14ac:dyDescent="0.55000000000000004">
      <c r="A149" s="73"/>
      <c r="D149" s="284">
        <v>0</v>
      </c>
      <c r="E149" s="263">
        <f>D44</f>
        <v>119168.81385518938</v>
      </c>
      <c r="F149" s="90">
        <f>E149/E154</f>
        <v>6.1262809180851483E-3</v>
      </c>
      <c r="G149" s="441">
        <v>0</v>
      </c>
      <c r="H149" s="442"/>
    </row>
    <row r="150" spans="1:8" x14ac:dyDescent="0.55000000000000004">
      <c r="A150" s="73"/>
      <c r="D150" s="284"/>
      <c r="E150" s="263"/>
      <c r="F150" s="90">
        <f>E150/E154</f>
        <v>0</v>
      </c>
      <c r="G150" s="441"/>
      <c r="H150" s="442"/>
    </row>
    <row r="151" spans="1:8" x14ac:dyDescent="0.55000000000000004">
      <c r="A151" s="73"/>
      <c r="D151" s="284"/>
      <c r="E151" s="263"/>
      <c r="F151" s="90">
        <f>E151/E154</f>
        <v>0</v>
      </c>
      <c r="G151" s="441"/>
      <c r="H151" s="442"/>
    </row>
    <row r="152" spans="1:8" x14ac:dyDescent="0.55000000000000004">
      <c r="A152" s="73"/>
      <c r="D152" s="284"/>
      <c r="E152" s="263"/>
      <c r="F152" s="90">
        <f>E152/E154</f>
        <v>0</v>
      </c>
      <c r="G152" s="441"/>
      <c r="H152" s="442"/>
    </row>
    <row r="153" spans="1:8" x14ac:dyDescent="0.55000000000000004">
      <c r="A153" s="73"/>
      <c r="D153" s="285"/>
      <c r="E153" s="269"/>
      <c r="F153" s="90">
        <f>E153/E154</f>
        <v>0</v>
      </c>
      <c r="G153" s="445"/>
      <c r="H153" s="446"/>
    </row>
    <row r="154" spans="1:8" x14ac:dyDescent="0.55000000000000004">
      <c r="A154" s="73"/>
      <c r="C154" s="163"/>
      <c r="D154" s="163" t="s">
        <v>390</v>
      </c>
      <c r="E154" s="164">
        <f>SUM(E148:E153)</f>
        <v>19452064.874040611</v>
      </c>
      <c r="F154" s="91"/>
      <c r="G154" s="165" t="s">
        <v>391</v>
      </c>
      <c r="H154" s="288">
        <v>1300</v>
      </c>
    </row>
    <row r="155" spans="1:8" x14ac:dyDescent="0.55000000000000004">
      <c r="A155" s="73"/>
      <c r="E155" s="91"/>
      <c r="F155" s="91"/>
      <c r="G155" s="91"/>
      <c r="H155" s="150"/>
    </row>
    <row r="156" spans="1:8" x14ac:dyDescent="0.55000000000000004">
      <c r="A156" s="73"/>
      <c r="B156" s="43" t="s">
        <v>389</v>
      </c>
      <c r="C156" s="43" t="s">
        <v>358</v>
      </c>
      <c r="E156" s="91"/>
      <c r="F156" s="91"/>
      <c r="G156" s="91"/>
      <c r="H156" s="150"/>
    </row>
    <row r="157" spans="1:8" x14ac:dyDescent="0.55000000000000004">
      <c r="A157" s="73"/>
      <c r="C157" s="162" t="str">
        <f>IF(F62="Yes", "Complete Analysis", "N/A - Do Not Complete")</f>
        <v>Complete Analysis</v>
      </c>
      <c r="D157" s="284">
        <v>0.2</v>
      </c>
      <c r="E157" s="263">
        <f>F43</f>
        <v>16641263.010689715</v>
      </c>
      <c r="F157" s="90">
        <f>E157/E163</f>
        <v>0.99999994271182036</v>
      </c>
      <c r="G157" s="441">
        <v>0.2</v>
      </c>
      <c r="H157" s="442"/>
    </row>
    <row r="158" spans="1:8" x14ac:dyDescent="0.55000000000000004">
      <c r="A158" s="73"/>
      <c r="D158" s="284">
        <v>0</v>
      </c>
      <c r="E158" s="263">
        <v>0.95334772000000001</v>
      </c>
      <c r="F158" s="90">
        <f>E158/E163</f>
        <v>5.7288179675548074E-8</v>
      </c>
      <c r="G158" s="441">
        <v>0</v>
      </c>
      <c r="H158" s="442"/>
    </row>
    <row r="159" spans="1:8" x14ac:dyDescent="0.55000000000000004">
      <c r="A159" s="73"/>
      <c r="D159" s="284"/>
      <c r="E159" s="263"/>
      <c r="F159" s="90">
        <f>E159/E163</f>
        <v>0</v>
      </c>
      <c r="G159" s="441"/>
      <c r="H159" s="442"/>
    </row>
    <row r="160" spans="1:8" x14ac:dyDescent="0.55000000000000004">
      <c r="A160" s="73"/>
      <c r="D160" s="284"/>
      <c r="E160" s="263"/>
      <c r="F160" s="90">
        <f>E160/E163</f>
        <v>0</v>
      </c>
      <c r="G160" s="441"/>
      <c r="H160" s="442"/>
    </row>
    <row r="161" spans="1:10" x14ac:dyDescent="0.55000000000000004">
      <c r="A161" s="73"/>
      <c r="D161" s="284"/>
      <c r="E161" s="263"/>
      <c r="F161" s="90">
        <f>E161/E163</f>
        <v>0</v>
      </c>
      <c r="G161" s="441"/>
      <c r="H161" s="442"/>
    </row>
    <row r="162" spans="1:10" x14ac:dyDescent="0.55000000000000004">
      <c r="A162" s="73"/>
      <c r="D162" s="285"/>
      <c r="E162" s="269"/>
      <c r="F162" s="90">
        <f>E162/E163</f>
        <v>0</v>
      </c>
      <c r="G162" s="445"/>
      <c r="H162" s="446"/>
    </row>
    <row r="163" spans="1:10" x14ac:dyDescent="0.55000000000000004">
      <c r="A163" s="73"/>
      <c r="D163" s="163" t="s">
        <v>392</v>
      </c>
      <c r="E163" s="164">
        <f>SUM(E157:E162)</f>
        <v>16641263.964037435</v>
      </c>
      <c r="F163" s="91"/>
      <c r="G163" s="165" t="s">
        <v>391</v>
      </c>
      <c r="H163" s="289">
        <v>0.2</v>
      </c>
    </row>
    <row r="164" spans="1:10" x14ac:dyDescent="0.55000000000000004">
      <c r="A164" s="73"/>
      <c r="D164" s="163"/>
      <c r="E164" s="139"/>
      <c r="F164" s="91"/>
      <c r="G164" s="165"/>
      <c r="H164" s="166"/>
    </row>
    <row r="165" spans="1:10" x14ac:dyDescent="0.55000000000000004">
      <c r="A165" s="105"/>
      <c r="B165" s="43" t="s">
        <v>389</v>
      </c>
      <c r="C165" s="43" t="s">
        <v>393</v>
      </c>
      <c r="E165" s="91"/>
      <c r="F165" s="91"/>
      <c r="G165" s="91"/>
      <c r="H165" s="150"/>
      <c r="J165" s="138"/>
    </row>
    <row r="166" spans="1:10" x14ac:dyDescent="0.55000000000000004">
      <c r="A166" s="105"/>
      <c r="C166" s="162" t="str">
        <f>IF(G62="Yes", "Complete Analysis", "N/A - Do Not Complete")</f>
        <v>N/A - Do Not Complete</v>
      </c>
      <c r="D166" s="284"/>
      <c r="E166" s="262"/>
      <c r="F166" s="90" t="e">
        <f>E166/$E$170</f>
        <v>#DIV/0!</v>
      </c>
      <c r="G166" s="441"/>
      <c r="H166" s="442"/>
      <c r="J166" s="138"/>
    </row>
    <row r="167" spans="1:10" x14ac:dyDescent="0.55000000000000004">
      <c r="A167" s="105"/>
      <c r="D167" s="284"/>
      <c r="E167" s="262"/>
      <c r="F167" s="90" t="e">
        <f>E167/$E$170</f>
        <v>#DIV/0!</v>
      </c>
      <c r="G167" s="441"/>
      <c r="H167" s="442"/>
      <c r="J167" s="138"/>
    </row>
    <row r="168" spans="1:10" x14ac:dyDescent="0.55000000000000004">
      <c r="A168" s="105"/>
      <c r="D168" s="286"/>
      <c r="E168" s="270"/>
      <c r="F168" s="90" t="e">
        <f>E168/$E$170</f>
        <v>#DIV/0!</v>
      </c>
      <c r="G168" s="441"/>
      <c r="H168" s="442"/>
    </row>
    <row r="169" spans="1:10" x14ac:dyDescent="0.55000000000000004">
      <c r="A169" s="105"/>
      <c r="D169" s="285"/>
      <c r="E169" s="270"/>
      <c r="F169" s="90" t="e">
        <f>E169/$E$170</f>
        <v>#DIV/0!</v>
      </c>
      <c r="G169" s="445"/>
      <c r="H169" s="446"/>
    </row>
    <row r="170" spans="1:10" x14ac:dyDescent="0.55000000000000004">
      <c r="A170" s="105"/>
      <c r="D170" s="163" t="s">
        <v>394</v>
      </c>
      <c r="E170" s="167">
        <f>SUM(E166:E169)</f>
        <v>0</v>
      </c>
      <c r="F170" s="91"/>
      <c r="G170" s="165" t="s">
        <v>391</v>
      </c>
      <c r="H170" s="289"/>
    </row>
    <row r="171" spans="1:10" x14ac:dyDescent="0.55000000000000004">
      <c r="A171" s="105"/>
      <c r="E171" s="91"/>
      <c r="F171" s="91"/>
      <c r="G171" s="91"/>
      <c r="H171" s="150"/>
    </row>
    <row r="172" spans="1:10" x14ac:dyDescent="0.55000000000000004">
      <c r="A172" s="105"/>
      <c r="B172" s="43" t="s">
        <v>389</v>
      </c>
      <c r="C172" s="43" t="s">
        <v>395</v>
      </c>
      <c r="E172" s="91"/>
      <c r="F172" s="91"/>
      <c r="G172" s="91"/>
      <c r="H172" s="150"/>
      <c r="J172" s="138"/>
    </row>
    <row r="173" spans="1:10" x14ac:dyDescent="0.55000000000000004">
      <c r="A173" s="105"/>
      <c r="C173" s="162" t="e">
        <f>IF(G83="Yes", "Complete Analysis", "N/A - Do Not Complete")</f>
        <v>#DIV/0!</v>
      </c>
      <c r="D173" s="284"/>
      <c r="E173" s="262"/>
      <c r="F173" s="90" t="e">
        <f>E173/$E$177</f>
        <v>#DIV/0!</v>
      </c>
      <c r="G173" s="441"/>
      <c r="H173" s="442"/>
      <c r="J173" s="138"/>
    </row>
    <row r="174" spans="1:10" x14ac:dyDescent="0.55000000000000004">
      <c r="A174" s="105"/>
      <c r="D174" s="284"/>
      <c r="E174" s="262"/>
      <c r="F174" s="90" t="e">
        <f>E174/$E$177</f>
        <v>#DIV/0!</v>
      </c>
      <c r="G174" s="441"/>
      <c r="H174" s="442"/>
      <c r="J174" s="138"/>
    </row>
    <row r="175" spans="1:10" x14ac:dyDescent="0.55000000000000004">
      <c r="A175" s="105"/>
      <c r="D175" s="286"/>
      <c r="E175" s="270"/>
      <c r="F175" s="90" t="e">
        <f>E175/$E$177</f>
        <v>#DIV/0!</v>
      </c>
      <c r="G175" s="441"/>
      <c r="H175" s="442"/>
      <c r="J175" s="138"/>
    </row>
    <row r="176" spans="1:10" x14ac:dyDescent="0.55000000000000004">
      <c r="A176" s="105"/>
      <c r="D176" s="285"/>
      <c r="E176" s="270"/>
      <c r="F176" s="90" t="e">
        <f>E176/$E$177</f>
        <v>#DIV/0!</v>
      </c>
      <c r="G176" s="445"/>
      <c r="H176" s="446"/>
      <c r="J176" s="138"/>
    </row>
    <row r="177" spans="1:10" x14ac:dyDescent="0.55000000000000004">
      <c r="A177" s="105"/>
      <c r="D177" s="163" t="s">
        <v>394</v>
      </c>
      <c r="E177" s="167">
        <f>SUM(E173:E176)</f>
        <v>0</v>
      </c>
      <c r="F177" s="91"/>
      <c r="G177" s="165" t="s">
        <v>391</v>
      </c>
      <c r="H177" s="289"/>
      <c r="J177" s="138"/>
    </row>
    <row r="178" spans="1:10" x14ac:dyDescent="0.55000000000000004">
      <c r="A178" s="105"/>
      <c r="E178" s="91"/>
      <c r="F178" s="91"/>
      <c r="G178" s="91"/>
      <c r="H178" s="150"/>
      <c r="J178" s="138"/>
    </row>
    <row r="179" spans="1:10" x14ac:dyDescent="0.55000000000000004">
      <c r="A179" s="105"/>
      <c r="B179" s="43" t="s">
        <v>389</v>
      </c>
      <c r="C179" s="43" t="s">
        <v>396</v>
      </c>
      <c r="E179" s="91"/>
      <c r="F179" s="91"/>
      <c r="G179" s="91"/>
      <c r="H179" s="150"/>
      <c r="J179" s="138"/>
    </row>
    <row r="180" spans="1:10" x14ac:dyDescent="0.55000000000000004">
      <c r="A180" s="105"/>
      <c r="C180" s="162" t="e">
        <f>IF(G104="Yes", "Complete Analysis", "N/A - Do Not Complete")</f>
        <v>#DIV/0!</v>
      </c>
      <c r="D180" s="284"/>
      <c r="E180" s="262"/>
      <c r="F180" s="90" t="e">
        <f>E180/$E$184</f>
        <v>#DIV/0!</v>
      </c>
      <c r="G180" s="441"/>
      <c r="H180" s="442"/>
      <c r="J180" s="138"/>
    </row>
    <row r="181" spans="1:10" x14ac:dyDescent="0.55000000000000004">
      <c r="A181" s="105"/>
      <c r="D181" s="284"/>
      <c r="E181" s="262"/>
      <c r="F181" s="90" t="e">
        <f>E181/$E$184</f>
        <v>#DIV/0!</v>
      </c>
      <c r="G181" s="441"/>
      <c r="H181" s="442"/>
      <c r="J181" s="138"/>
    </row>
    <row r="182" spans="1:10" x14ac:dyDescent="0.55000000000000004">
      <c r="A182" s="105"/>
      <c r="D182" s="284"/>
      <c r="E182" s="262"/>
      <c r="F182" s="90" t="e">
        <f>E182/$E$184</f>
        <v>#DIV/0!</v>
      </c>
      <c r="G182" s="441"/>
      <c r="H182" s="442"/>
      <c r="J182" s="138"/>
    </row>
    <row r="183" spans="1:10" x14ac:dyDescent="0.55000000000000004">
      <c r="A183" s="105"/>
      <c r="D183" s="285"/>
      <c r="E183" s="270"/>
      <c r="F183" s="90" t="e">
        <f>E183/$E$184</f>
        <v>#DIV/0!</v>
      </c>
      <c r="G183" s="445"/>
      <c r="H183" s="446"/>
      <c r="J183" s="138"/>
    </row>
    <row r="184" spans="1:10" x14ac:dyDescent="0.55000000000000004">
      <c r="A184" s="105"/>
      <c r="D184" s="163" t="s">
        <v>394</v>
      </c>
      <c r="E184" s="167">
        <f>SUM(E180:E183)</f>
        <v>0</v>
      </c>
      <c r="F184" s="91"/>
      <c r="G184" s="165" t="s">
        <v>391</v>
      </c>
      <c r="H184" s="289"/>
      <c r="J184" s="138"/>
    </row>
    <row r="185" spans="1:10" x14ac:dyDescent="0.55000000000000004">
      <c r="A185" s="105"/>
      <c r="E185" s="91"/>
      <c r="F185" s="91"/>
      <c r="G185" s="91"/>
      <c r="H185" s="150"/>
      <c r="J185" s="138"/>
    </row>
    <row r="186" spans="1:10" x14ac:dyDescent="0.55000000000000004">
      <c r="A186" s="105"/>
      <c r="B186" s="43" t="s">
        <v>389</v>
      </c>
      <c r="C186" s="43" t="s">
        <v>397</v>
      </c>
      <c r="E186" s="91"/>
      <c r="F186" s="91"/>
      <c r="G186" s="91"/>
      <c r="H186" s="150"/>
      <c r="J186" s="138"/>
    </row>
    <row r="187" spans="1:10" x14ac:dyDescent="0.55000000000000004">
      <c r="A187" s="105"/>
      <c r="C187" s="162" t="e">
        <f>IF(G125="Yes", "Complete Analysis", "N/A - Do Not Complete")</f>
        <v>#DIV/0!</v>
      </c>
      <c r="D187" s="284"/>
      <c r="E187" s="262"/>
      <c r="F187" s="90" t="e">
        <f>E187/$E$192</f>
        <v>#DIV/0!</v>
      </c>
      <c r="G187" s="441"/>
      <c r="H187" s="442"/>
      <c r="J187" s="138"/>
    </row>
    <row r="188" spans="1:10" x14ac:dyDescent="0.55000000000000004">
      <c r="A188" s="105"/>
      <c r="D188" s="284"/>
      <c r="E188" s="262"/>
      <c r="F188" s="90" t="e">
        <f>E188/$E$192</f>
        <v>#DIV/0!</v>
      </c>
      <c r="G188" s="441"/>
      <c r="H188" s="442"/>
    </row>
    <row r="189" spans="1:10" x14ac:dyDescent="0.55000000000000004">
      <c r="A189" s="105"/>
      <c r="D189" s="284"/>
      <c r="E189" s="262"/>
      <c r="F189" s="90" t="e">
        <f>E189/$E$192</f>
        <v>#DIV/0!</v>
      </c>
      <c r="G189" s="441"/>
      <c r="H189" s="442"/>
    </row>
    <row r="190" spans="1:10" x14ac:dyDescent="0.55000000000000004">
      <c r="A190" s="105"/>
      <c r="D190" s="286"/>
      <c r="E190" s="270"/>
      <c r="F190" s="90" t="e">
        <f>E190/$E$192</f>
        <v>#DIV/0!</v>
      </c>
      <c r="G190" s="441"/>
      <c r="H190" s="442"/>
    </row>
    <row r="191" spans="1:10" x14ac:dyDescent="0.55000000000000004">
      <c r="A191" s="105"/>
      <c r="D191" s="285"/>
      <c r="E191" s="270"/>
      <c r="F191" s="90" t="e">
        <f>E191/$E$192</f>
        <v>#DIV/0!</v>
      </c>
      <c r="G191" s="445"/>
      <c r="H191" s="446"/>
    </row>
    <row r="192" spans="1:10" x14ac:dyDescent="0.55000000000000004">
      <c r="A192" s="105"/>
      <c r="D192" s="163" t="s">
        <v>394</v>
      </c>
      <c r="E192" s="167">
        <f>SUM(E187:E191)</f>
        <v>0</v>
      </c>
      <c r="F192" s="91"/>
      <c r="G192" s="165" t="s">
        <v>391</v>
      </c>
      <c r="H192" s="289"/>
    </row>
    <row r="193" spans="1:8" x14ac:dyDescent="0.55000000000000004">
      <c r="A193" s="105"/>
      <c r="E193" s="91"/>
      <c r="F193" s="91"/>
      <c r="G193" s="91"/>
      <c r="H193" s="150"/>
    </row>
    <row r="194" spans="1:8" x14ac:dyDescent="0.55000000000000004">
      <c r="A194" s="105"/>
      <c r="B194" s="43" t="s">
        <v>389</v>
      </c>
      <c r="C194" s="43" t="s">
        <v>398</v>
      </c>
      <c r="E194" s="91"/>
      <c r="F194" s="91"/>
      <c r="G194" s="91"/>
      <c r="H194" s="150"/>
    </row>
    <row r="195" spans="1:8" x14ac:dyDescent="0.55000000000000004">
      <c r="A195" s="105"/>
      <c r="C195" s="162" t="str">
        <f>IF(H62="Yes", "Complete Analysis", "N/A - Do Not Complete")</f>
        <v>Complete Analysis</v>
      </c>
      <c r="D195" s="287">
        <v>4000</v>
      </c>
      <c r="E195" s="262">
        <v>17093335.256439921</v>
      </c>
      <c r="F195" s="90">
        <f>E195/E197</f>
        <v>1</v>
      </c>
      <c r="G195" s="441">
        <v>4000</v>
      </c>
      <c r="H195" s="442"/>
    </row>
    <row r="196" spans="1:8" x14ac:dyDescent="0.55000000000000004">
      <c r="A196" s="105"/>
      <c r="C196" s="162"/>
      <c r="D196" s="285"/>
      <c r="E196" s="270"/>
      <c r="F196" s="90">
        <f>E196/E197</f>
        <v>0</v>
      </c>
      <c r="G196" s="445"/>
      <c r="H196" s="446"/>
    </row>
    <row r="197" spans="1:8" x14ac:dyDescent="0.55000000000000004">
      <c r="A197" s="105"/>
      <c r="C197" s="162"/>
      <c r="D197" s="163" t="s">
        <v>399</v>
      </c>
      <c r="E197" s="167">
        <f>SUM(E195:E196)</f>
        <v>17093335.256439921</v>
      </c>
      <c r="F197" s="90"/>
      <c r="G197" s="165" t="s">
        <v>391</v>
      </c>
      <c r="H197" s="290">
        <v>4000</v>
      </c>
    </row>
    <row r="198" spans="1:8" ht="14.7" thickBot="1" x14ac:dyDescent="0.6">
      <c r="A198" s="120"/>
      <c r="B198" s="95"/>
      <c r="C198" s="168"/>
      <c r="D198" s="169"/>
      <c r="E198" s="169"/>
      <c r="F198" s="170"/>
      <c r="G198" s="96"/>
      <c r="H198" s="171"/>
    </row>
    <row r="199" spans="1:8" ht="14.7" thickBot="1" x14ac:dyDescent="0.6">
      <c r="C199" s="162"/>
      <c r="E199" s="139"/>
      <c r="F199" s="91"/>
      <c r="G199" s="91"/>
      <c r="H199" s="91"/>
    </row>
    <row r="200" spans="1:8" ht="15.9" thickBot="1" x14ac:dyDescent="0.65">
      <c r="A200" s="403" t="s">
        <v>400</v>
      </c>
      <c r="B200" s="404"/>
      <c r="C200" s="404"/>
      <c r="D200" s="404"/>
      <c r="E200" s="404"/>
      <c r="F200" s="404"/>
      <c r="G200" s="404"/>
      <c r="H200" s="405"/>
    </row>
    <row r="201" spans="1:8" x14ac:dyDescent="0.55000000000000004">
      <c r="A201" s="73" t="s">
        <v>317</v>
      </c>
      <c r="B201" s="430" t="s">
        <v>401</v>
      </c>
      <c r="C201" s="430"/>
      <c r="D201" s="430"/>
      <c r="E201" s="430"/>
      <c r="F201" s="430"/>
      <c r="G201" s="430"/>
      <c r="H201" s="431"/>
    </row>
    <row r="202" spans="1:8" x14ac:dyDescent="0.55000000000000004">
      <c r="A202" s="73"/>
      <c r="B202" s="432"/>
      <c r="C202" s="432"/>
      <c r="D202" s="432"/>
      <c r="E202" s="432"/>
      <c r="F202" s="432"/>
      <c r="G202" s="432"/>
      <c r="H202" s="433"/>
    </row>
    <row r="203" spans="1:8" x14ac:dyDescent="0.55000000000000004">
      <c r="A203" s="105"/>
      <c r="H203" s="75"/>
    </row>
    <row r="204" spans="1:8" x14ac:dyDescent="0.55000000000000004">
      <c r="A204" s="73"/>
      <c r="B204" s="49" t="s">
        <v>283</v>
      </c>
      <c r="D204" s="417"/>
      <c r="E204" s="417"/>
      <c r="F204" s="417"/>
      <c r="G204" s="417"/>
      <c r="H204" s="418"/>
    </row>
    <row r="205" spans="1:8" x14ac:dyDescent="0.55000000000000004">
      <c r="A205" s="73"/>
      <c r="C205" s="77"/>
      <c r="D205" s="77"/>
      <c r="E205" s="77"/>
      <c r="F205" s="77"/>
      <c r="G205" s="77"/>
      <c r="H205" s="78"/>
    </row>
    <row r="206" spans="1:8" x14ac:dyDescent="0.55000000000000004">
      <c r="A206" s="105"/>
      <c r="E206" s="434" t="s">
        <v>354</v>
      </c>
      <c r="F206" s="434"/>
      <c r="G206" s="434"/>
      <c r="H206" s="435"/>
    </row>
    <row r="207" spans="1:8" x14ac:dyDescent="0.55000000000000004">
      <c r="A207" s="105"/>
      <c r="E207" s="79" t="s">
        <v>319</v>
      </c>
      <c r="F207" s="79" t="s">
        <v>319</v>
      </c>
      <c r="G207" s="79" t="s">
        <v>319</v>
      </c>
      <c r="H207" s="80" t="s">
        <v>319</v>
      </c>
    </row>
    <row r="208" spans="1:8" x14ac:dyDescent="0.55000000000000004">
      <c r="A208" s="105"/>
      <c r="B208" s="81" t="s">
        <v>402</v>
      </c>
      <c r="C208" s="82"/>
      <c r="D208" s="83"/>
      <c r="E208" s="82" t="s">
        <v>357</v>
      </c>
      <c r="F208" s="82" t="s">
        <v>358</v>
      </c>
      <c r="G208" s="82" t="s">
        <v>359</v>
      </c>
      <c r="H208" s="134" t="s">
        <v>360</v>
      </c>
    </row>
    <row r="209" spans="1:10" ht="22" customHeight="1" x14ac:dyDescent="0.55000000000000004">
      <c r="A209" s="105"/>
      <c r="B209" s="87" t="s">
        <v>362</v>
      </c>
      <c r="C209" s="79"/>
      <c r="D209" s="79"/>
      <c r="E209" s="79"/>
      <c r="F209" s="79"/>
      <c r="G209" s="79"/>
      <c r="H209" s="80"/>
    </row>
    <row r="210" spans="1:10" x14ac:dyDescent="0.55000000000000004">
      <c r="A210" s="105"/>
      <c r="B210" s="426" t="s">
        <v>403</v>
      </c>
      <c r="C210" s="426"/>
      <c r="D210" s="426"/>
      <c r="E210" s="271">
        <v>1300</v>
      </c>
      <c r="F210" s="271">
        <v>0.2</v>
      </c>
      <c r="G210" s="273"/>
      <c r="H210" s="272">
        <v>4000</v>
      </c>
    </row>
    <row r="211" spans="1:10" x14ac:dyDescent="0.55000000000000004">
      <c r="A211" s="105"/>
      <c r="B211" s="416"/>
      <c r="C211" s="416"/>
      <c r="D211" s="416"/>
      <c r="E211" s="273"/>
      <c r="F211" s="273"/>
      <c r="G211" s="273"/>
      <c r="H211" s="272"/>
    </row>
    <row r="212" spans="1:10" x14ac:dyDescent="0.55000000000000004">
      <c r="A212" s="105"/>
      <c r="B212" s="416"/>
      <c r="C212" s="416"/>
      <c r="D212" s="416"/>
      <c r="E212" s="273"/>
      <c r="F212" s="273"/>
      <c r="G212" s="273"/>
      <c r="H212" s="272"/>
    </row>
    <row r="213" spans="1:10" x14ac:dyDescent="0.55000000000000004">
      <c r="A213" s="105"/>
      <c r="B213" s="449" t="s">
        <v>296</v>
      </c>
      <c r="C213" s="449"/>
      <c r="D213" s="449"/>
      <c r="E213" s="273"/>
      <c r="F213" s="273"/>
      <c r="G213" s="273"/>
      <c r="H213" s="272"/>
    </row>
    <row r="214" spans="1:10" x14ac:dyDescent="0.55000000000000004">
      <c r="A214" s="105"/>
      <c r="B214" s="416"/>
      <c r="C214" s="416"/>
      <c r="D214" s="416"/>
      <c r="E214" s="273"/>
      <c r="F214" s="273"/>
      <c r="G214" s="273"/>
      <c r="H214" s="274"/>
    </row>
    <row r="215" spans="1:10" ht="22" customHeight="1" x14ac:dyDescent="0.55000000000000004">
      <c r="A215" s="105"/>
      <c r="B215" s="87" t="s">
        <v>366</v>
      </c>
      <c r="C215" s="112"/>
      <c r="D215" s="139"/>
      <c r="E215" s="139"/>
      <c r="F215" s="139"/>
      <c r="G215" s="140"/>
      <c r="H215" s="141"/>
    </row>
    <row r="216" spans="1:10" x14ac:dyDescent="0.55000000000000004">
      <c r="A216" s="105"/>
      <c r="B216" s="416"/>
      <c r="C216" s="416"/>
      <c r="D216" s="416"/>
      <c r="E216" s="273"/>
      <c r="F216" s="273"/>
      <c r="G216" s="273"/>
      <c r="H216" s="274"/>
    </row>
    <row r="217" spans="1:10" x14ac:dyDescent="0.55000000000000004">
      <c r="A217" s="105"/>
      <c r="B217" s="427"/>
      <c r="C217" s="440"/>
      <c r="D217" s="428"/>
      <c r="E217" s="273"/>
      <c r="F217" s="273"/>
      <c r="G217" s="273"/>
      <c r="H217" s="274"/>
    </row>
    <row r="218" spans="1:10" x14ac:dyDescent="0.55000000000000004">
      <c r="A218" s="105"/>
      <c r="B218" s="427"/>
      <c r="C218" s="440"/>
      <c r="D218" s="428"/>
      <c r="E218" s="273"/>
      <c r="F218" s="273"/>
      <c r="G218" s="273"/>
      <c r="H218" s="274"/>
    </row>
    <row r="219" spans="1:10" x14ac:dyDescent="0.55000000000000004">
      <c r="A219" s="105"/>
      <c r="B219" s="427"/>
      <c r="C219" s="440"/>
      <c r="D219" s="428"/>
      <c r="E219" s="273"/>
      <c r="F219" s="273"/>
      <c r="G219" s="273"/>
      <c r="H219" s="274"/>
    </row>
    <row r="220" spans="1:10" x14ac:dyDescent="0.55000000000000004">
      <c r="A220" s="105"/>
      <c r="B220" s="419" t="s">
        <v>296</v>
      </c>
      <c r="C220" s="420"/>
      <c r="D220" s="421"/>
      <c r="E220" s="273"/>
      <c r="F220" s="273"/>
      <c r="G220" s="273"/>
      <c r="H220" s="274"/>
    </row>
    <row r="221" spans="1:10" x14ac:dyDescent="0.55000000000000004">
      <c r="A221" s="105"/>
      <c r="B221" s="416"/>
      <c r="C221" s="416"/>
      <c r="D221" s="416"/>
      <c r="E221" s="273"/>
      <c r="F221" s="273"/>
      <c r="G221" s="273"/>
      <c r="H221" s="274"/>
    </row>
    <row r="222" spans="1:10" x14ac:dyDescent="0.55000000000000004">
      <c r="A222" s="105"/>
      <c r="B222" s="118"/>
      <c r="C222" s="118"/>
      <c r="D222" s="118"/>
      <c r="E222" s="119"/>
      <c r="F222" s="119"/>
      <c r="G222" s="119"/>
      <c r="H222" s="172"/>
    </row>
    <row r="223" spans="1:10" x14ac:dyDescent="0.55000000000000004">
      <c r="A223" s="73" t="s">
        <v>322</v>
      </c>
      <c r="B223" s="117" t="s">
        <v>323</v>
      </c>
      <c r="C223" s="118"/>
      <c r="D223" s="118"/>
      <c r="E223" s="119"/>
      <c r="F223" s="119"/>
      <c r="G223" s="119"/>
      <c r="H223" s="172"/>
      <c r="J223" s="138"/>
    </row>
    <row r="224" spans="1:10" x14ac:dyDescent="0.55000000000000004">
      <c r="A224" s="105"/>
      <c r="B224" s="414"/>
      <c r="C224" s="414"/>
      <c r="D224" s="414"/>
      <c r="E224" s="414"/>
      <c r="F224" s="414"/>
      <c r="G224" s="414"/>
      <c r="H224" s="415"/>
      <c r="J224" s="138"/>
    </row>
    <row r="225" spans="1:10" x14ac:dyDescent="0.55000000000000004">
      <c r="A225" s="105"/>
      <c r="B225" s="414"/>
      <c r="C225" s="414"/>
      <c r="D225" s="414"/>
      <c r="E225" s="414"/>
      <c r="F225" s="414"/>
      <c r="G225" s="414"/>
      <c r="H225" s="415"/>
      <c r="J225" s="138"/>
    </row>
    <row r="226" spans="1:10" ht="14.7" thickBot="1" x14ac:dyDescent="0.6">
      <c r="A226" s="120"/>
      <c r="B226" s="173"/>
      <c r="C226" s="174"/>
      <c r="D226" s="174"/>
      <c r="E226" s="174"/>
      <c r="F226" s="174"/>
      <c r="G226" s="174"/>
      <c r="H226" s="175"/>
    </row>
    <row r="227" spans="1:10" x14ac:dyDescent="0.55000000000000004">
      <c r="B227" s="137"/>
      <c r="C227" s="119"/>
      <c r="D227" s="119"/>
      <c r="E227" s="119"/>
      <c r="F227" s="119"/>
      <c r="G227" s="119"/>
      <c r="H227" s="113"/>
    </row>
  </sheetData>
  <sheetProtection algorithmName="SHA-512" hashValue="i6xxBUJWt9XijuC3HGituIIMb+sRtCUP+IU5ZwTusX0n+wQRqVS8SezS48HSsEd9As2Cg6y0ZUoKbQYq0x1X9w==" saltValue="vGS/nMMkycofNKR7vNAp7w==" spinCount="100000" sheet="1" objects="1" scenarios="1" insertRows="0"/>
  <mergeCells count="109">
    <mergeCell ref="G190:H190"/>
    <mergeCell ref="B70:C70"/>
    <mergeCell ref="B118:C118"/>
    <mergeCell ref="B119:C119"/>
    <mergeCell ref="B77:C77"/>
    <mergeCell ref="B76:C76"/>
    <mergeCell ref="B75:C75"/>
    <mergeCell ref="B108:C108"/>
    <mergeCell ref="B113:C113"/>
    <mergeCell ref="B88:C88"/>
    <mergeCell ref="B89:C89"/>
    <mergeCell ref="B90:C90"/>
    <mergeCell ref="B94:C94"/>
    <mergeCell ref="B99:C99"/>
    <mergeCell ref="B91:C91"/>
    <mergeCell ref="B73:C73"/>
    <mergeCell ref="G187:H187"/>
    <mergeCell ref="G188:H188"/>
    <mergeCell ref="G158:H158"/>
    <mergeCell ref="G167:H167"/>
    <mergeCell ref="G162:H162"/>
    <mergeCell ref="B74:C74"/>
    <mergeCell ref="G166:H166"/>
    <mergeCell ref="B137:H141"/>
    <mergeCell ref="D143:H143"/>
    <mergeCell ref="B78:C78"/>
    <mergeCell ref="B87:C87"/>
    <mergeCell ref="B92:C92"/>
    <mergeCell ref="B120:C120"/>
    <mergeCell ref="B109:C109"/>
    <mergeCell ref="B110:C110"/>
    <mergeCell ref="B111:C111"/>
    <mergeCell ref="B112:C112"/>
    <mergeCell ref="B116:C116"/>
    <mergeCell ref="B96:C96"/>
    <mergeCell ref="B97:C97"/>
    <mergeCell ref="B98:C98"/>
    <mergeCell ref="G150:H150"/>
    <mergeCell ref="G169:H169"/>
    <mergeCell ref="G168:H168"/>
    <mergeCell ref="G176:H176"/>
    <mergeCell ref="G175:H175"/>
    <mergeCell ref="G183:H183"/>
    <mergeCell ref="B224:H225"/>
    <mergeCell ref="G173:H173"/>
    <mergeCell ref="G174:H174"/>
    <mergeCell ref="G180:H180"/>
    <mergeCell ref="G181:H181"/>
    <mergeCell ref="B216:D216"/>
    <mergeCell ref="B212:D212"/>
    <mergeCell ref="B213:D213"/>
    <mergeCell ref="B214:D214"/>
    <mergeCell ref="A200:H200"/>
    <mergeCell ref="B201:H202"/>
    <mergeCell ref="D204:H204"/>
    <mergeCell ref="E206:H206"/>
    <mergeCell ref="B211:D211"/>
    <mergeCell ref="G195:H195"/>
    <mergeCell ref="G196:H196"/>
    <mergeCell ref="B220:D220"/>
    <mergeCell ref="G191:H191"/>
    <mergeCell ref="B219:D219"/>
    <mergeCell ref="G189:H189"/>
    <mergeCell ref="B221:D221"/>
    <mergeCell ref="B218:D218"/>
    <mergeCell ref="B217:D217"/>
    <mergeCell ref="G182:H182"/>
    <mergeCell ref="B57:C57"/>
    <mergeCell ref="C129:H130"/>
    <mergeCell ref="B133:H135"/>
    <mergeCell ref="G149:H149"/>
    <mergeCell ref="B115:C115"/>
    <mergeCell ref="G159:H159"/>
    <mergeCell ref="G160:H160"/>
    <mergeCell ref="G161:H161"/>
    <mergeCell ref="G151:H151"/>
    <mergeCell ref="G152:H152"/>
    <mergeCell ref="G153:H153"/>
    <mergeCell ref="G157:H157"/>
    <mergeCell ref="G146:H146"/>
    <mergeCell ref="G148:H148"/>
    <mergeCell ref="B66:C66"/>
    <mergeCell ref="B71:C71"/>
    <mergeCell ref="B117:C117"/>
    <mergeCell ref="B95:C95"/>
    <mergeCell ref="B45:C45"/>
    <mergeCell ref="B44:C44"/>
    <mergeCell ref="B210:D210"/>
    <mergeCell ref="B67:C67"/>
    <mergeCell ref="B68:C68"/>
    <mergeCell ref="B69:C69"/>
    <mergeCell ref="B17:E18"/>
    <mergeCell ref="B56:C56"/>
    <mergeCell ref="B55:C55"/>
    <mergeCell ref="B54:C54"/>
    <mergeCell ref="B53:C53"/>
    <mergeCell ref="B52:C52"/>
    <mergeCell ref="B49:C49"/>
    <mergeCell ref="A28:H28"/>
    <mergeCell ref="B29:H30"/>
    <mergeCell ref="E37:H37"/>
    <mergeCell ref="B48:C48"/>
    <mergeCell ref="B47:C47"/>
    <mergeCell ref="B46:C46"/>
    <mergeCell ref="B51:C51"/>
    <mergeCell ref="B24:G24"/>
    <mergeCell ref="B25:G25"/>
    <mergeCell ref="D33:H35"/>
    <mergeCell ref="B43:C43"/>
  </mergeCells>
  <conditionalFormatting sqref="A41">
    <cfRule type="expression" dxfId="255" priority="1">
      <formula>$F$17="no"</formula>
    </cfRule>
  </conditionalFormatting>
  <conditionalFormatting sqref="A28:H32 A33:D33 A34:C35 A36:H167 A168:G169 A170:H174 A175:G176 A177:H182 A183:G183 A184:H189 A190:G191 A192:H226">
    <cfRule type="expression" dxfId="254" priority="3">
      <formula>AND($F$11="no",$F$13="no",$F$15="no",$F$20="no")</formula>
    </cfRule>
  </conditionalFormatting>
  <conditionalFormatting sqref="A64:H126 A172:H174 A175:G176 A177:H182 A183:G183 A184:H189 A190:G191 A192:H192">
    <cfRule type="expression" dxfId="253" priority="7">
      <formula>$F$17="no"</formula>
    </cfRule>
  </conditionalFormatting>
  <conditionalFormatting sqref="B165:H167">
    <cfRule type="expression" dxfId="252" priority="21">
      <formula>$F$15="no"</formula>
    </cfRule>
  </conditionalFormatting>
  <conditionalFormatting sqref="B172:H174">
    <cfRule type="expression" dxfId="251" priority="20">
      <formula>$F$15="no"</formula>
    </cfRule>
  </conditionalFormatting>
  <conditionalFormatting sqref="C165">
    <cfRule type="expression" dxfId="250" priority="5">
      <formula>$F$17="no"</formula>
    </cfRule>
  </conditionalFormatting>
  <conditionalFormatting sqref="C194">
    <cfRule type="expression" dxfId="249" priority="2">
      <formula>$F$17="no"</formula>
    </cfRule>
  </conditionalFormatting>
  <conditionalFormatting sqref="E43:E49 E51:E58 E60:E63 E73:E79 E81:E84 E94:E100 E102:E105 E115:E121 E123:E126 B147:H154 E216:E221">
    <cfRule type="expression" dxfId="248" priority="32">
      <formula>$F$11="no"</formula>
    </cfRule>
  </conditionalFormatting>
  <conditionalFormatting sqref="E66:E71">
    <cfRule type="expression" dxfId="247" priority="19">
      <formula>$F$11="no"</formula>
    </cfRule>
  </conditionalFormatting>
  <conditionalFormatting sqref="E87:E92">
    <cfRule type="expression" dxfId="246" priority="15">
      <formula>$F$11="no"</formula>
    </cfRule>
  </conditionalFormatting>
  <conditionalFormatting sqref="E108:E113">
    <cfRule type="expression" dxfId="245" priority="11">
      <formula>$F$11="no"</formula>
    </cfRule>
  </conditionalFormatting>
  <conditionalFormatting sqref="E210:E214">
    <cfRule type="expression" dxfId="244" priority="28">
      <formula>$F$11="no"</formula>
    </cfRule>
  </conditionalFormatting>
  <conditionalFormatting sqref="F43:F49 F51:F58 F60:F63 F73:F79 F81:F84 F94:F100 F102:F105 F115:F121 F123:F126 B156:H163 F216:F221">
    <cfRule type="expression" dxfId="243" priority="31">
      <formula>$F$13="no"</formula>
    </cfRule>
  </conditionalFormatting>
  <conditionalFormatting sqref="F66:F71">
    <cfRule type="expression" dxfId="242" priority="18">
      <formula>$F$13="no"</formula>
    </cfRule>
  </conditionalFormatting>
  <conditionalFormatting sqref="F87:F92">
    <cfRule type="expression" dxfId="241" priority="14">
      <formula>$F$13="no"</formula>
    </cfRule>
  </conditionalFormatting>
  <conditionalFormatting sqref="F108:F113">
    <cfRule type="expression" dxfId="240" priority="10">
      <formula>$F$13="no"</formula>
    </cfRule>
  </conditionalFormatting>
  <conditionalFormatting sqref="F210:F214">
    <cfRule type="expression" dxfId="239" priority="27">
      <formula>$F$13="no"</formula>
    </cfRule>
  </conditionalFormatting>
  <conditionalFormatting sqref="G43:G49 G51:G58 G60:G63 G73:G79 G81:G84 G94:G100 G102:G105 G115:G121 G123:G126 B168:G169 B170:H170 B175:G176 B177:H177 B179:H182 B183:G183 B184:H184 B186:H189 B190:G191 B192:H192 G216:G221">
    <cfRule type="expression" dxfId="238" priority="30">
      <formula>$F$15="no"</formula>
    </cfRule>
  </conditionalFormatting>
  <conditionalFormatting sqref="G66:G71">
    <cfRule type="expression" dxfId="237" priority="17">
      <formula>$F$15="no"</formula>
    </cfRule>
  </conditionalFormatting>
  <conditionalFormatting sqref="G87:G92">
    <cfRule type="expression" dxfId="236" priority="13">
      <formula>$F$15="no"</formula>
    </cfRule>
  </conditionalFormatting>
  <conditionalFormatting sqref="G108:G113">
    <cfRule type="expression" dxfId="235" priority="9">
      <formula>$F$15="no"</formula>
    </cfRule>
  </conditionalFormatting>
  <conditionalFormatting sqref="G210:G214">
    <cfRule type="expression" dxfId="234" priority="26">
      <formula>$F$15="no"</formula>
    </cfRule>
  </conditionalFormatting>
  <conditionalFormatting sqref="H43:H49 H51:H58 H60:H63 H73:H79 H81:H84 H94:H100 H102:H105 H115:H121 H123:H126 B194:H197 H216:H221">
    <cfRule type="expression" dxfId="233" priority="29">
      <formula>$F$20="no"</formula>
    </cfRule>
  </conditionalFormatting>
  <conditionalFormatting sqref="H66:H71">
    <cfRule type="expression" dxfId="232" priority="16">
      <formula>$F$20="no"</formula>
    </cfRule>
  </conditionalFormatting>
  <conditionalFormatting sqref="H87:H92">
    <cfRule type="expression" dxfId="231" priority="12">
      <formula>$F$20="no"</formula>
    </cfRule>
  </conditionalFormatting>
  <conditionalFormatting sqref="H108:H113">
    <cfRule type="expression" dxfId="230" priority="8">
      <formula>$F$20="no"</formula>
    </cfRule>
  </conditionalFormatting>
  <conditionalFormatting sqref="H210:H214">
    <cfRule type="expression" dxfId="229" priority="2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'Yes or No'!$A:$A</xm:f>
          </x14:formula1>
          <xm:sqref>F11 F13 F15 F20 F17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K232"/>
  <sheetViews>
    <sheetView showGridLines="0" zoomScaleNormal="100" workbookViewId="0"/>
  </sheetViews>
  <sheetFormatPr defaultColWidth="9.15625" defaultRowHeight="14.4" x14ac:dyDescent="0.55000000000000004"/>
  <cols>
    <col min="1" max="1" width="3" style="43" customWidth="1"/>
    <col min="2" max="2" width="14.15625" style="43" customWidth="1"/>
    <col min="3" max="3" width="42.41796875" style="43" customWidth="1"/>
    <col min="4" max="7" width="17.26171875" style="43" customWidth="1"/>
    <col min="8" max="8" width="22.578125" style="43" customWidth="1"/>
    <col min="9" max="9" width="2.578125" style="43" customWidth="1"/>
    <col min="10" max="16384" width="9.15625" style="43"/>
  </cols>
  <sheetData>
    <row r="1" spans="1:8" ht="18.75" customHeight="1" x14ac:dyDescent="0.7">
      <c r="A1" s="42" t="str">
        <f>'Cover and Instructions'!A1</f>
        <v>Georgia State Health Benefit Plan MHPAEA Parity</v>
      </c>
      <c r="H1" s="44" t="s">
        <v>59</v>
      </c>
    </row>
    <row r="2" spans="1:8" ht="25.8" x14ac:dyDescent="0.95">
      <c r="A2" s="45" t="s">
        <v>1</v>
      </c>
    </row>
    <row r="3" spans="1:8" ht="20.399999999999999" x14ac:dyDescent="0.75">
      <c r="A3" s="47" t="s">
        <v>404</v>
      </c>
    </row>
    <row r="5" spans="1:8" x14ac:dyDescent="0.55000000000000004">
      <c r="A5" s="49" t="s">
        <v>2</v>
      </c>
      <c r="C5" s="50" t="str">
        <f>'Cover and Instructions'!$D$4</f>
        <v>UnitedHealthcare</v>
      </c>
      <c r="D5" s="50"/>
      <c r="E5" s="50"/>
      <c r="F5" s="50"/>
      <c r="G5" s="50"/>
    </row>
    <row r="6" spans="1:8" x14ac:dyDescent="0.55000000000000004">
      <c r="A6" s="49" t="s">
        <v>272</v>
      </c>
      <c r="C6" s="50" t="str">
        <f>'Cover and Instructions'!D5</f>
        <v>UnitedHealthcare Statewide Statewide HMO</v>
      </c>
      <c r="D6" s="50"/>
      <c r="E6" s="50"/>
      <c r="F6" s="50"/>
      <c r="G6" s="50"/>
    </row>
    <row r="7" spans="1:8" ht="14.7" thickBot="1" x14ac:dyDescent="0.6"/>
    <row r="8" spans="1:8" x14ac:dyDescent="0.55000000000000004">
      <c r="A8" s="52" t="s">
        <v>273</v>
      </c>
      <c r="B8" s="53"/>
      <c r="C8" s="53"/>
      <c r="D8" s="53"/>
      <c r="E8" s="53"/>
      <c r="F8" s="53"/>
      <c r="G8" s="53"/>
      <c r="H8" s="54"/>
    </row>
    <row r="9" spans="1:8" ht="15" customHeight="1" x14ac:dyDescent="0.55000000000000004">
      <c r="A9" s="55" t="s">
        <v>274</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275</v>
      </c>
      <c r="B11" s="62" t="s">
        <v>405</v>
      </c>
      <c r="C11" s="59"/>
      <c r="D11" s="59"/>
      <c r="E11" s="59"/>
      <c r="F11" s="128" t="s">
        <v>163</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277</v>
      </c>
      <c r="B13" s="62" t="s">
        <v>406</v>
      </c>
      <c r="C13" s="59"/>
      <c r="D13" s="59"/>
      <c r="E13" s="59"/>
      <c r="F13" s="128" t="s">
        <v>163</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343</v>
      </c>
      <c r="B15" s="62" t="s">
        <v>407</v>
      </c>
      <c r="C15" s="59"/>
      <c r="D15" s="59"/>
      <c r="E15" s="59"/>
      <c r="F15" s="63" t="s">
        <v>162</v>
      </c>
      <c r="G15" s="64" t="str">
        <f>IF(F15="yes","  Complete Section 1 and Section 2","")</f>
        <v xml:space="preserve">  Complete Section 1 and Section 2</v>
      </c>
      <c r="H15" s="60"/>
    </row>
    <row r="16" spans="1:8" ht="6" customHeight="1" x14ac:dyDescent="0.55000000000000004">
      <c r="A16" s="61"/>
      <c r="B16" s="62"/>
      <c r="C16" s="59"/>
      <c r="D16" s="59"/>
      <c r="E16" s="59"/>
      <c r="F16" s="59"/>
      <c r="G16" s="64"/>
      <c r="H16" s="60"/>
    </row>
    <row r="17" spans="1:10" x14ac:dyDescent="0.55000000000000004">
      <c r="A17" s="61" t="s">
        <v>345</v>
      </c>
      <c r="B17" s="429" t="s">
        <v>408</v>
      </c>
      <c r="C17" s="429"/>
      <c r="D17" s="429"/>
      <c r="E17" s="429"/>
      <c r="F17" s="128" t="s">
        <v>163</v>
      </c>
      <c r="G17" s="64" t="str">
        <f>IF(F17="yes","  Report each income level in separate tiers in Section 1 and Section 2","")</f>
        <v/>
      </c>
      <c r="H17" s="60"/>
    </row>
    <row r="18" spans="1:10" x14ac:dyDescent="0.55000000000000004">
      <c r="A18" s="61"/>
      <c r="B18" s="429"/>
      <c r="C18" s="429"/>
      <c r="D18" s="429"/>
      <c r="E18" s="429"/>
      <c r="F18" s="130"/>
      <c r="G18" s="64"/>
      <c r="H18" s="60"/>
    </row>
    <row r="19" spans="1:10" ht="6" customHeight="1" x14ac:dyDescent="0.55000000000000004">
      <c r="A19" s="61"/>
      <c r="B19" s="62"/>
      <c r="C19" s="59"/>
      <c r="D19" s="59"/>
      <c r="E19" s="59"/>
      <c r="F19" s="59"/>
      <c r="G19" s="64"/>
      <c r="H19" s="60"/>
    </row>
    <row r="20" spans="1:10" x14ac:dyDescent="0.55000000000000004">
      <c r="A20" s="61" t="s">
        <v>347</v>
      </c>
      <c r="B20" s="62" t="s">
        <v>409</v>
      </c>
      <c r="C20" s="59"/>
      <c r="D20" s="59"/>
      <c r="E20" s="59"/>
      <c r="F20" s="128" t="s">
        <v>162</v>
      </c>
      <c r="G20" s="64" t="str">
        <f>IF(F20="yes","  Complete Section 1 and Section 2","")</f>
        <v xml:space="preserve">  Complete Section 1 and Section 2</v>
      </c>
      <c r="H20" s="60"/>
    </row>
    <row r="21" spans="1:10" ht="6" customHeight="1" x14ac:dyDescent="0.55000000000000004">
      <c r="A21" s="61"/>
      <c r="B21" s="62"/>
      <c r="C21" s="59"/>
      <c r="D21" s="59"/>
      <c r="E21" s="59"/>
      <c r="F21" s="59"/>
      <c r="G21" s="64"/>
      <c r="H21" s="129"/>
    </row>
    <row r="22" spans="1:10" x14ac:dyDescent="0.55000000000000004">
      <c r="A22" s="61" t="s">
        <v>349</v>
      </c>
      <c r="B22" s="62"/>
      <c r="C22" s="59"/>
      <c r="D22" s="59"/>
      <c r="E22" s="59"/>
      <c r="F22" s="66"/>
      <c r="G22" s="64"/>
      <c r="H22" s="129"/>
    </row>
    <row r="23" spans="1:10" x14ac:dyDescent="0.55000000000000004">
      <c r="A23" s="61"/>
      <c r="B23" s="62" t="s">
        <v>350</v>
      </c>
      <c r="C23" s="59"/>
      <c r="D23" s="59"/>
      <c r="E23" s="59"/>
      <c r="F23" s="66"/>
      <c r="G23" s="64"/>
      <c r="H23" s="129"/>
    </row>
    <row r="24" spans="1:10" x14ac:dyDescent="0.55000000000000004">
      <c r="A24" s="61"/>
      <c r="B24" s="436"/>
      <c r="C24" s="436"/>
      <c r="D24" s="436"/>
      <c r="E24" s="436"/>
      <c r="F24" s="436"/>
      <c r="G24" s="436"/>
      <c r="H24" s="129"/>
      <c r="J24" s="131"/>
    </row>
    <row r="25" spans="1:10" x14ac:dyDescent="0.55000000000000004">
      <c r="A25" s="61"/>
      <c r="B25" s="437"/>
      <c r="C25" s="437"/>
      <c r="D25" s="437"/>
      <c r="E25" s="437"/>
      <c r="F25" s="437"/>
      <c r="G25" s="437"/>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03" t="s">
        <v>410</v>
      </c>
      <c r="B28" s="404"/>
      <c r="C28" s="404"/>
      <c r="D28" s="404"/>
      <c r="E28" s="404"/>
      <c r="F28" s="404"/>
      <c r="G28" s="404"/>
      <c r="H28" s="405"/>
    </row>
    <row r="29" spans="1:10" x14ac:dyDescent="0.55000000000000004">
      <c r="A29" s="73" t="s">
        <v>280</v>
      </c>
      <c r="B29" s="430" t="s">
        <v>352</v>
      </c>
      <c r="C29" s="430"/>
      <c r="D29" s="430"/>
      <c r="E29" s="430"/>
      <c r="F29" s="430"/>
      <c r="G29" s="430"/>
      <c r="H29" s="431"/>
    </row>
    <row r="30" spans="1:10" x14ac:dyDescent="0.55000000000000004">
      <c r="A30" s="73"/>
      <c r="B30" s="432"/>
      <c r="C30" s="432"/>
      <c r="D30" s="432"/>
      <c r="E30" s="432"/>
      <c r="F30" s="432"/>
      <c r="G30" s="432"/>
      <c r="H30" s="433"/>
    </row>
    <row r="31" spans="1:10" x14ac:dyDescent="0.55000000000000004">
      <c r="A31" s="73"/>
      <c r="B31" s="76" t="s">
        <v>282</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283</v>
      </c>
      <c r="D33" s="438" t="s">
        <v>353</v>
      </c>
      <c r="E33" s="438"/>
      <c r="F33" s="438"/>
      <c r="G33" s="438"/>
      <c r="H33" s="439"/>
    </row>
    <row r="34" spans="1:10" ht="15" customHeight="1" x14ac:dyDescent="0.55000000000000004">
      <c r="A34" s="73"/>
      <c r="B34" s="49"/>
      <c r="D34" s="438"/>
      <c r="E34" s="438"/>
      <c r="F34" s="438"/>
      <c r="G34" s="438"/>
      <c r="H34" s="439"/>
    </row>
    <row r="35" spans="1:10" x14ac:dyDescent="0.55000000000000004">
      <c r="A35" s="73"/>
      <c r="B35" s="49"/>
      <c r="D35" s="438"/>
      <c r="E35" s="438"/>
      <c r="F35" s="438"/>
      <c r="G35" s="438"/>
      <c r="H35" s="439"/>
    </row>
    <row r="36" spans="1:10" x14ac:dyDescent="0.55000000000000004">
      <c r="A36" s="73"/>
      <c r="C36" s="77"/>
      <c r="D36" s="77"/>
      <c r="E36" s="77"/>
      <c r="F36" s="77"/>
      <c r="G36" s="77"/>
      <c r="H36" s="78"/>
    </row>
    <row r="37" spans="1:10" ht="15" customHeight="1" x14ac:dyDescent="0.55000000000000004">
      <c r="A37" s="105"/>
      <c r="B37" s="77"/>
      <c r="C37" s="77"/>
      <c r="D37" s="77"/>
      <c r="E37" s="434" t="s">
        <v>354</v>
      </c>
      <c r="F37" s="434"/>
      <c r="G37" s="434"/>
      <c r="H37" s="435"/>
    </row>
    <row r="38" spans="1:10" x14ac:dyDescent="0.55000000000000004">
      <c r="A38" s="105"/>
      <c r="E38" s="79" t="s">
        <v>284</v>
      </c>
      <c r="F38" s="79" t="s">
        <v>284</v>
      </c>
      <c r="G38" s="79" t="s">
        <v>284</v>
      </c>
      <c r="H38" s="80" t="s">
        <v>284</v>
      </c>
    </row>
    <row r="39" spans="1:10" x14ac:dyDescent="0.55000000000000004">
      <c r="A39" s="105"/>
      <c r="B39" s="79"/>
      <c r="C39" s="79"/>
      <c r="D39" s="79" t="s">
        <v>411</v>
      </c>
      <c r="E39" s="79" t="s">
        <v>288</v>
      </c>
      <c r="F39" s="79" t="s">
        <v>288</v>
      </c>
      <c r="G39" s="79" t="s">
        <v>288</v>
      </c>
      <c r="H39" s="80" t="s">
        <v>288</v>
      </c>
      <c r="J39" s="176"/>
    </row>
    <row r="40" spans="1:10" x14ac:dyDescent="0.55000000000000004">
      <c r="A40" s="105"/>
      <c r="B40" s="81" t="s">
        <v>412</v>
      </c>
      <c r="C40" s="82"/>
      <c r="D40" s="82" t="s">
        <v>284</v>
      </c>
      <c r="E40" s="82" t="s">
        <v>357</v>
      </c>
      <c r="F40" s="82" t="s">
        <v>358</v>
      </c>
      <c r="G40" s="82" t="s">
        <v>359</v>
      </c>
      <c r="H40" s="134" t="s">
        <v>360</v>
      </c>
      <c r="J40" s="177"/>
    </row>
    <row r="41" spans="1:10" x14ac:dyDescent="0.55000000000000004">
      <c r="A41" s="136" t="s">
        <v>361</v>
      </c>
      <c r="B41" s="137"/>
      <c r="C41" s="79"/>
      <c r="D41" s="79"/>
      <c r="E41" s="79"/>
      <c r="F41" s="79"/>
      <c r="G41" s="79"/>
      <c r="H41" s="80"/>
      <c r="J41" s="177"/>
    </row>
    <row r="42" spans="1:10" ht="22" customHeight="1" x14ac:dyDescent="0.55000000000000004">
      <c r="A42" s="105"/>
      <c r="B42" s="87" t="s">
        <v>362</v>
      </c>
      <c r="C42" s="79"/>
      <c r="D42" s="79"/>
      <c r="E42" s="79"/>
      <c r="F42" s="79"/>
      <c r="G42" s="79"/>
      <c r="H42" s="80"/>
    </row>
    <row r="43" spans="1:10" ht="15" customHeight="1" x14ac:dyDescent="0.55000000000000004">
      <c r="A43" s="105"/>
      <c r="B43" s="416" t="s">
        <v>413</v>
      </c>
      <c r="C43" s="416"/>
      <c r="D43" s="262">
        <v>1344910.102094389</v>
      </c>
      <c r="E43" s="263"/>
      <c r="F43" s="263"/>
      <c r="G43" s="264">
        <v>1344910.102094389</v>
      </c>
      <c r="H43" s="265">
        <v>1344910.102094389</v>
      </c>
    </row>
    <row r="44" spans="1:10" ht="15" customHeight="1" x14ac:dyDescent="0.55000000000000004">
      <c r="A44" s="105"/>
      <c r="B44" s="427" t="s">
        <v>414</v>
      </c>
      <c r="C44" s="428"/>
      <c r="D44" s="262">
        <v>2381828.3025722415</v>
      </c>
      <c r="E44" s="263"/>
      <c r="F44" s="263"/>
      <c r="G44" s="264">
        <v>2381828.3025722415</v>
      </c>
      <c r="H44" s="265">
        <v>2381828.3025722415</v>
      </c>
    </row>
    <row r="45" spans="1:10" ht="15" customHeight="1" x14ac:dyDescent="0.55000000000000004">
      <c r="A45" s="105"/>
      <c r="B45" s="427" t="s">
        <v>415</v>
      </c>
      <c r="C45" s="428"/>
      <c r="D45" s="262">
        <v>3906765.5116785942</v>
      </c>
      <c r="E45" s="263"/>
      <c r="F45" s="263"/>
      <c r="G45" s="264">
        <v>3906765.5116785942</v>
      </c>
      <c r="H45" s="265">
        <v>3906765.5116785942</v>
      </c>
    </row>
    <row r="46" spans="1:10" ht="15" customHeight="1" x14ac:dyDescent="0.55000000000000004">
      <c r="A46" s="105"/>
      <c r="B46" s="427" t="s">
        <v>416</v>
      </c>
      <c r="C46" s="428"/>
      <c r="D46" s="262">
        <v>902.33264149163153</v>
      </c>
      <c r="E46" s="263"/>
      <c r="F46" s="263"/>
      <c r="G46" s="264">
        <v>902.33264149163153</v>
      </c>
      <c r="H46" s="265">
        <v>902.33264149163153</v>
      </c>
    </row>
    <row r="47" spans="1:10" ht="15" customHeight="1" x14ac:dyDescent="0.55000000000000004">
      <c r="A47" s="105"/>
      <c r="B47" s="419" t="s">
        <v>296</v>
      </c>
      <c r="C47" s="421"/>
      <c r="D47" s="262"/>
      <c r="E47" s="263"/>
      <c r="F47" s="263"/>
      <c r="G47" s="264"/>
      <c r="H47" s="265"/>
    </row>
    <row r="48" spans="1:10" x14ac:dyDescent="0.55000000000000004">
      <c r="A48" s="105"/>
      <c r="B48" s="416"/>
      <c r="C48" s="416"/>
      <c r="D48" s="263"/>
      <c r="E48" s="263"/>
      <c r="F48" s="263"/>
      <c r="G48" s="266"/>
      <c r="H48" s="267"/>
    </row>
    <row r="49" spans="1:10" ht="22" customHeight="1" x14ac:dyDescent="0.55000000000000004">
      <c r="A49" s="105"/>
      <c r="B49" s="87" t="s">
        <v>366</v>
      </c>
      <c r="C49" s="112"/>
      <c r="D49" s="139"/>
      <c r="E49" s="139"/>
      <c r="F49" s="139"/>
      <c r="G49" s="140"/>
      <c r="H49" s="141"/>
      <c r="J49" s="177"/>
    </row>
    <row r="50" spans="1:10" x14ac:dyDescent="0.55000000000000004">
      <c r="A50" s="105"/>
      <c r="B50" s="416"/>
      <c r="C50" s="416"/>
      <c r="D50" s="263"/>
      <c r="E50" s="263"/>
      <c r="F50" s="263"/>
      <c r="G50" s="266"/>
      <c r="H50" s="267"/>
    </row>
    <row r="51" spans="1:10" x14ac:dyDescent="0.55000000000000004">
      <c r="A51" s="105"/>
      <c r="B51" s="427"/>
      <c r="C51" s="428"/>
      <c r="D51" s="263"/>
      <c r="E51" s="263"/>
      <c r="F51" s="263"/>
      <c r="G51" s="266"/>
      <c r="H51" s="267"/>
    </row>
    <row r="52" spans="1:10" x14ac:dyDescent="0.55000000000000004">
      <c r="A52" s="105"/>
      <c r="B52" s="427"/>
      <c r="C52" s="428"/>
      <c r="D52" s="263"/>
      <c r="E52" s="263"/>
      <c r="F52" s="263"/>
      <c r="G52" s="266"/>
      <c r="H52" s="267"/>
    </row>
    <row r="53" spans="1:10" x14ac:dyDescent="0.55000000000000004">
      <c r="A53" s="105"/>
      <c r="B53" s="427"/>
      <c r="C53" s="428"/>
      <c r="D53" s="263"/>
      <c r="E53" s="263"/>
      <c r="F53" s="263"/>
      <c r="G53" s="266"/>
      <c r="H53" s="267"/>
    </row>
    <row r="54" spans="1:10" x14ac:dyDescent="0.55000000000000004">
      <c r="A54" s="105"/>
      <c r="B54" s="419" t="s">
        <v>296</v>
      </c>
      <c r="C54" s="421"/>
      <c r="D54" s="263"/>
      <c r="E54" s="263"/>
      <c r="F54" s="263"/>
      <c r="G54" s="266"/>
      <c r="H54" s="267"/>
    </row>
    <row r="55" spans="1:10" x14ac:dyDescent="0.55000000000000004">
      <c r="A55" s="105"/>
      <c r="B55" s="416"/>
      <c r="C55" s="416"/>
      <c r="D55" s="263"/>
      <c r="E55" s="263"/>
      <c r="F55" s="263"/>
      <c r="G55" s="266"/>
      <c r="H55" s="267"/>
    </row>
    <row r="56" spans="1:10" x14ac:dyDescent="0.55000000000000004">
      <c r="A56" s="105"/>
      <c r="B56" s="142"/>
      <c r="C56" s="119"/>
      <c r="D56" s="143">
        <f>SUM(D43:D55)</f>
        <v>7634406.2489867164</v>
      </c>
      <c r="E56" s="144">
        <f>SUM(E43:E55)</f>
        <v>0</v>
      </c>
      <c r="F56" s="144">
        <f>SUM(F43:F55)</f>
        <v>0</v>
      </c>
      <c r="G56" s="143">
        <f>SUM(G43:G55)</f>
        <v>7634406.2489867164</v>
      </c>
      <c r="H56" s="145">
        <f>SUM(H43:H55)</f>
        <v>7634406.2489867164</v>
      </c>
    </row>
    <row r="57" spans="1:10" x14ac:dyDescent="0.55000000000000004">
      <c r="A57" s="73" t="s">
        <v>309</v>
      </c>
      <c r="B57" s="49" t="s">
        <v>367</v>
      </c>
      <c r="C57" s="119"/>
      <c r="D57" s="146"/>
      <c r="E57" s="146"/>
      <c r="F57" s="146"/>
      <c r="G57" s="140"/>
      <c r="H57" s="141"/>
    </row>
    <row r="58" spans="1:10" x14ac:dyDescent="0.55000000000000004">
      <c r="A58" s="105"/>
      <c r="C58" s="43" t="s">
        <v>368</v>
      </c>
      <c r="D58" s="143">
        <f>D56</f>
        <v>7634406.2489867164</v>
      </c>
      <c r="E58" s="144">
        <f t="shared" ref="E58:H58" si="0">E56</f>
        <v>0</v>
      </c>
      <c r="F58" s="144">
        <f t="shared" si="0"/>
        <v>0</v>
      </c>
      <c r="G58" s="143">
        <f t="shared" si="0"/>
        <v>7634406.2489867164</v>
      </c>
      <c r="H58" s="149">
        <f t="shared" si="0"/>
        <v>7634406.2489867164</v>
      </c>
    </row>
    <row r="59" spans="1:10" x14ac:dyDescent="0.55000000000000004">
      <c r="A59" s="105"/>
      <c r="C59" s="43" t="s">
        <v>369</v>
      </c>
      <c r="E59" s="296">
        <f>E58/D58</f>
        <v>0</v>
      </c>
      <c r="F59" s="296">
        <f>F58/D58</f>
        <v>0</v>
      </c>
      <c r="G59" s="296">
        <f>G58/D58</f>
        <v>1</v>
      </c>
      <c r="H59" s="297">
        <f>H58/D58</f>
        <v>1</v>
      </c>
    </row>
    <row r="60" spans="1:10" x14ac:dyDescent="0.55000000000000004">
      <c r="A60" s="105"/>
      <c r="C60" s="43" t="s">
        <v>370</v>
      </c>
      <c r="E60" s="91" t="str">
        <f>IF(E59&gt;=(2/3),"Yes","No")</f>
        <v>No</v>
      </c>
      <c r="F60" s="91" t="str">
        <f>IF(F59&gt;=(2/3),"Yes","No")</f>
        <v>No</v>
      </c>
      <c r="G60" s="91" t="str">
        <f>IF(G59&gt;=(2/3),"Yes","No")</f>
        <v>Yes</v>
      </c>
      <c r="H60" s="150" t="str">
        <f>IF(H59&gt;=(2/3),"Yes","No")</f>
        <v>Yes</v>
      </c>
    </row>
    <row r="61" spans="1:10" x14ac:dyDescent="0.55000000000000004">
      <c r="A61" s="105"/>
      <c r="B61" s="83"/>
      <c r="C61" s="83"/>
      <c r="D61" s="83"/>
      <c r="E61" s="151" t="str">
        <f>IF(E60="No", "Note A", "Note B")</f>
        <v>Note A</v>
      </c>
      <c r="F61" s="151" t="str">
        <f>IF(F60="No", "Note A", "Note B")</f>
        <v>Note A</v>
      </c>
      <c r="G61" s="151" t="str">
        <f>IF(G60="No", "Note A", "Note B")</f>
        <v>Note B</v>
      </c>
      <c r="H61" s="152" t="str">
        <f>IF(H60="No", "Note A", "Note B")</f>
        <v>Note B</v>
      </c>
    </row>
    <row r="62" spans="1:10" x14ac:dyDescent="0.55000000000000004">
      <c r="A62" s="136" t="s">
        <v>371</v>
      </c>
      <c r="D62" s="153"/>
      <c r="E62" s="153"/>
      <c r="F62" s="153"/>
      <c r="G62" s="153"/>
      <c r="H62" s="75"/>
    </row>
    <row r="63" spans="1:10" x14ac:dyDescent="0.55000000000000004">
      <c r="A63" s="105"/>
      <c r="B63" s="87" t="s">
        <v>362</v>
      </c>
      <c r="C63" s="79"/>
      <c r="D63" s="79"/>
      <c r="E63" s="79"/>
      <c r="F63" s="79"/>
      <c r="G63" s="79"/>
      <c r="H63" s="80"/>
      <c r="J63" s="138"/>
    </row>
    <row r="64" spans="1:10" x14ac:dyDescent="0.55000000000000004">
      <c r="A64" s="105"/>
      <c r="B64" s="416"/>
      <c r="C64" s="416"/>
      <c r="D64" s="262"/>
      <c r="E64" s="263"/>
      <c r="F64" s="263"/>
      <c r="G64" s="264"/>
      <c r="H64" s="265"/>
      <c r="J64" s="131"/>
    </row>
    <row r="65" spans="1:10" x14ac:dyDescent="0.55000000000000004">
      <c r="A65" s="105"/>
      <c r="B65" s="427"/>
      <c r="C65" s="428"/>
      <c r="D65" s="262"/>
      <c r="E65" s="263"/>
      <c r="F65" s="263"/>
      <c r="G65" s="264"/>
      <c r="H65" s="265"/>
      <c r="J65" s="131"/>
    </row>
    <row r="66" spans="1:10" x14ac:dyDescent="0.55000000000000004">
      <c r="A66" s="105"/>
      <c r="B66" s="427"/>
      <c r="C66" s="428"/>
      <c r="D66" s="262"/>
      <c r="E66" s="263"/>
      <c r="F66" s="263"/>
      <c r="G66" s="264"/>
      <c r="H66" s="265"/>
      <c r="J66" s="131"/>
    </row>
    <row r="67" spans="1:10" x14ac:dyDescent="0.55000000000000004">
      <c r="A67" s="105"/>
      <c r="B67" s="427"/>
      <c r="C67" s="428"/>
      <c r="D67" s="262"/>
      <c r="E67" s="263"/>
      <c r="F67" s="263"/>
      <c r="G67" s="264"/>
      <c r="H67" s="265"/>
      <c r="J67" s="131"/>
    </row>
    <row r="68" spans="1:10" x14ac:dyDescent="0.55000000000000004">
      <c r="A68" s="105"/>
      <c r="B68" s="419" t="s">
        <v>296</v>
      </c>
      <c r="C68" s="421"/>
      <c r="D68" s="262"/>
      <c r="E68" s="263"/>
      <c r="F68" s="263"/>
      <c r="G68" s="264"/>
      <c r="H68" s="265"/>
      <c r="J68" s="131"/>
    </row>
    <row r="69" spans="1:10" x14ac:dyDescent="0.55000000000000004">
      <c r="A69" s="105"/>
      <c r="B69" s="416"/>
      <c r="C69" s="416"/>
      <c r="D69" s="263"/>
      <c r="E69" s="263"/>
      <c r="F69" s="263"/>
      <c r="G69" s="266"/>
      <c r="H69" s="267"/>
    </row>
    <row r="70" spans="1:10" x14ac:dyDescent="0.55000000000000004">
      <c r="A70" s="105"/>
      <c r="B70" s="87" t="s">
        <v>366</v>
      </c>
      <c r="C70" s="112"/>
      <c r="D70" s="139"/>
      <c r="E70" s="139"/>
      <c r="F70" s="139"/>
      <c r="G70" s="140"/>
      <c r="H70" s="141"/>
    </row>
    <row r="71" spans="1:10" x14ac:dyDescent="0.55000000000000004">
      <c r="A71" s="105"/>
      <c r="B71" s="416"/>
      <c r="C71" s="416"/>
      <c r="D71" s="263"/>
      <c r="E71" s="263"/>
      <c r="F71" s="263"/>
      <c r="G71" s="266"/>
      <c r="H71" s="267"/>
    </row>
    <row r="72" spans="1:10" x14ac:dyDescent="0.55000000000000004">
      <c r="A72" s="105"/>
      <c r="B72" s="427"/>
      <c r="C72" s="428"/>
      <c r="D72" s="263"/>
      <c r="E72" s="263"/>
      <c r="F72" s="263"/>
      <c r="G72" s="266"/>
      <c r="H72" s="267"/>
    </row>
    <row r="73" spans="1:10" x14ac:dyDescent="0.55000000000000004">
      <c r="A73" s="105"/>
      <c r="B73" s="427"/>
      <c r="C73" s="428"/>
      <c r="D73" s="263"/>
      <c r="E73" s="263"/>
      <c r="F73" s="263"/>
      <c r="G73" s="266"/>
      <c r="H73" s="267"/>
    </row>
    <row r="74" spans="1:10" x14ac:dyDescent="0.55000000000000004">
      <c r="A74" s="105"/>
      <c r="B74" s="427"/>
      <c r="C74" s="428"/>
      <c r="D74" s="263"/>
      <c r="E74" s="263"/>
      <c r="F74" s="263"/>
      <c r="G74" s="266"/>
      <c r="H74" s="267"/>
    </row>
    <row r="75" spans="1:10" x14ac:dyDescent="0.55000000000000004">
      <c r="A75" s="105"/>
      <c r="B75" s="419" t="s">
        <v>296</v>
      </c>
      <c r="C75" s="421"/>
      <c r="D75" s="263"/>
      <c r="E75" s="263"/>
      <c r="F75" s="263"/>
      <c r="G75" s="266"/>
      <c r="H75" s="267"/>
    </row>
    <row r="76" spans="1:10" x14ac:dyDescent="0.55000000000000004">
      <c r="A76" s="105"/>
      <c r="B76" s="416"/>
      <c r="C76" s="416"/>
      <c r="D76" s="263"/>
      <c r="E76" s="263"/>
      <c r="F76" s="263"/>
      <c r="G76" s="266"/>
      <c r="H76" s="267"/>
    </row>
    <row r="77" spans="1:10" x14ac:dyDescent="0.55000000000000004">
      <c r="A77" s="105"/>
      <c r="B77" s="142"/>
      <c r="C77" s="119"/>
      <c r="D77" s="143">
        <f>SUM(D64:D76)</f>
        <v>0</v>
      </c>
      <c r="E77" s="144">
        <f>SUM(E64:E76)</f>
        <v>0</v>
      </c>
      <c r="F77" s="144">
        <f>SUM(F64:F76)</f>
        <v>0</v>
      </c>
      <c r="G77" s="143">
        <f>SUM(G64:G76)</f>
        <v>0</v>
      </c>
      <c r="H77" s="145">
        <f>SUM(H64:H76)</f>
        <v>0</v>
      </c>
    </row>
    <row r="78" spans="1:10" x14ac:dyDescent="0.55000000000000004">
      <c r="A78" s="73" t="s">
        <v>309</v>
      </c>
      <c r="B78" s="49" t="s">
        <v>367</v>
      </c>
      <c r="C78" s="119"/>
      <c r="D78" s="146"/>
      <c r="E78" s="146"/>
      <c r="F78" s="146"/>
      <c r="G78" s="140"/>
      <c r="H78" s="141"/>
    </row>
    <row r="79" spans="1:10" x14ac:dyDescent="0.55000000000000004">
      <c r="A79" s="105"/>
      <c r="C79" s="43" t="s">
        <v>368</v>
      </c>
      <c r="D79" s="143">
        <f>D77</f>
        <v>0</v>
      </c>
      <c r="E79" s="144">
        <f t="shared" ref="E79:H79" si="1">E77</f>
        <v>0</v>
      </c>
      <c r="F79" s="144">
        <f t="shared" si="1"/>
        <v>0</v>
      </c>
      <c r="G79" s="143">
        <f t="shared" si="1"/>
        <v>0</v>
      </c>
      <c r="H79" s="149">
        <f t="shared" si="1"/>
        <v>0</v>
      </c>
    </row>
    <row r="80" spans="1:10" x14ac:dyDescent="0.55000000000000004">
      <c r="A80" s="105"/>
      <c r="C80" s="43" t="s">
        <v>369</v>
      </c>
      <c r="E80" s="296" t="e">
        <f>E79/D79</f>
        <v>#DIV/0!</v>
      </c>
      <c r="F80" s="296" t="e">
        <f>F79/D79</f>
        <v>#DIV/0!</v>
      </c>
      <c r="G80" s="296" t="e">
        <f>G79/D79</f>
        <v>#DIV/0!</v>
      </c>
      <c r="H80" s="297" t="e">
        <f>H79/D79</f>
        <v>#DIV/0!</v>
      </c>
    </row>
    <row r="81" spans="1:10" x14ac:dyDescent="0.55000000000000004">
      <c r="A81" s="105"/>
      <c r="C81" s="43" t="s">
        <v>370</v>
      </c>
      <c r="E81" s="91" t="e">
        <f>IF(E80&gt;=(2/3),"Yes","No")</f>
        <v>#DIV/0!</v>
      </c>
      <c r="F81" s="91" t="e">
        <f>IF(F80&gt;=(2/3),"Yes","No")</f>
        <v>#DIV/0!</v>
      </c>
      <c r="G81" s="91" t="e">
        <f>IF(G80&gt;=(2/3),"Yes","No")</f>
        <v>#DIV/0!</v>
      </c>
      <c r="H81" s="150" t="e">
        <f>IF(H80&gt;=(2/3),"Yes","No")</f>
        <v>#DIV/0!</v>
      </c>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10" x14ac:dyDescent="0.55000000000000004">
      <c r="A83" s="136" t="s">
        <v>372</v>
      </c>
      <c r="D83" s="153"/>
      <c r="E83" s="153"/>
      <c r="F83" s="153"/>
      <c r="G83" s="153"/>
      <c r="H83" s="75"/>
    </row>
    <row r="84" spans="1:10" x14ac:dyDescent="0.55000000000000004">
      <c r="A84" s="105"/>
      <c r="B84" s="87" t="s">
        <v>362</v>
      </c>
      <c r="C84" s="79"/>
      <c r="D84" s="79"/>
      <c r="E84" s="79"/>
      <c r="F84" s="79"/>
      <c r="G84" s="79"/>
      <c r="H84" s="80"/>
    </row>
    <row r="85" spans="1:10" x14ac:dyDescent="0.55000000000000004">
      <c r="A85" s="105"/>
      <c r="B85" s="416"/>
      <c r="C85" s="416"/>
      <c r="D85" s="262"/>
      <c r="E85" s="263"/>
      <c r="F85" s="263"/>
      <c r="G85" s="264"/>
      <c r="H85" s="265"/>
      <c r="J85" s="138"/>
    </row>
    <row r="86" spans="1:10" x14ac:dyDescent="0.55000000000000004">
      <c r="A86" s="105"/>
      <c r="B86" s="427"/>
      <c r="C86" s="428"/>
      <c r="D86" s="262"/>
      <c r="E86" s="263"/>
      <c r="F86" s="263"/>
      <c r="G86" s="264"/>
      <c r="H86" s="265"/>
      <c r="J86" s="138"/>
    </row>
    <row r="87" spans="1:10" x14ac:dyDescent="0.55000000000000004">
      <c r="A87" s="105"/>
      <c r="B87" s="427"/>
      <c r="C87" s="428"/>
      <c r="D87" s="262"/>
      <c r="E87" s="263"/>
      <c r="F87" s="263"/>
      <c r="G87" s="264"/>
      <c r="H87" s="265"/>
      <c r="J87" s="138"/>
    </row>
    <row r="88" spans="1:10" x14ac:dyDescent="0.55000000000000004">
      <c r="A88" s="105"/>
      <c r="B88" s="427"/>
      <c r="C88" s="428"/>
      <c r="D88" s="262"/>
      <c r="E88" s="263"/>
      <c r="F88" s="263"/>
      <c r="G88" s="264"/>
      <c r="H88" s="265"/>
      <c r="J88" s="138"/>
    </row>
    <row r="89" spans="1:10" x14ac:dyDescent="0.55000000000000004">
      <c r="A89" s="105"/>
      <c r="B89" s="419" t="s">
        <v>296</v>
      </c>
      <c r="C89" s="421"/>
      <c r="D89" s="262"/>
      <c r="E89" s="263"/>
      <c r="F89" s="263"/>
      <c r="G89" s="264"/>
      <c r="H89" s="265"/>
      <c r="J89" s="138"/>
    </row>
    <row r="90" spans="1:10" x14ac:dyDescent="0.55000000000000004">
      <c r="A90" s="105"/>
      <c r="B90" s="416"/>
      <c r="C90" s="416"/>
      <c r="D90" s="263"/>
      <c r="E90" s="263"/>
      <c r="F90" s="263"/>
      <c r="G90" s="266"/>
      <c r="H90" s="267"/>
    </row>
    <row r="91" spans="1:10" x14ac:dyDescent="0.55000000000000004">
      <c r="A91" s="105"/>
      <c r="B91" s="87" t="s">
        <v>366</v>
      </c>
      <c r="C91" s="112"/>
      <c r="D91" s="139"/>
      <c r="E91" s="139"/>
      <c r="F91" s="139"/>
      <c r="G91" s="140"/>
      <c r="H91" s="141"/>
    </row>
    <row r="92" spans="1:10" x14ac:dyDescent="0.55000000000000004">
      <c r="A92" s="105"/>
      <c r="B92" s="416"/>
      <c r="C92" s="416"/>
      <c r="D92" s="263"/>
      <c r="E92" s="263"/>
      <c r="F92" s="263"/>
      <c r="G92" s="266"/>
      <c r="H92" s="267"/>
    </row>
    <row r="93" spans="1:10" x14ac:dyDescent="0.55000000000000004">
      <c r="A93" s="105"/>
      <c r="B93" s="427"/>
      <c r="C93" s="428"/>
      <c r="D93" s="263"/>
      <c r="E93" s="263"/>
      <c r="F93" s="263"/>
      <c r="G93" s="266"/>
      <c r="H93" s="267"/>
    </row>
    <row r="94" spans="1:10" x14ac:dyDescent="0.55000000000000004">
      <c r="A94" s="105"/>
      <c r="B94" s="427"/>
      <c r="C94" s="428"/>
      <c r="D94" s="263"/>
      <c r="E94" s="263"/>
      <c r="F94" s="263"/>
      <c r="G94" s="266"/>
      <c r="H94" s="267"/>
    </row>
    <row r="95" spans="1:10" x14ac:dyDescent="0.55000000000000004">
      <c r="A95" s="105"/>
      <c r="B95" s="427"/>
      <c r="C95" s="428"/>
      <c r="D95" s="263"/>
      <c r="E95" s="263"/>
      <c r="F95" s="263"/>
      <c r="G95" s="266"/>
      <c r="H95" s="267"/>
    </row>
    <row r="96" spans="1:10" x14ac:dyDescent="0.55000000000000004">
      <c r="A96" s="105"/>
      <c r="B96" s="419" t="s">
        <v>296</v>
      </c>
      <c r="C96" s="421"/>
      <c r="D96" s="263"/>
      <c r="E96" s="263"/>
      <c r="F96" s="263"/>
      <c r="G96" s="266"/>
      <c r="H96" s="267"/>
    </row>
    <row r="97" spans="1:10" x14ac:dyDescent="0.55000000000000004">
      <c r="A97" s="105"/>
      <c r="B97" s="416"/>
      <c r="C97" s="416"/>
      <c r="D97" s="263"/>
      <c r="E97" s="263"/>
      <c r="F97" s="263"/>
      <c r="G97" s="266"/>
      <c r="H97" s="267"/>
    </row>
    <row r="98" spans="1:10" x14ac:dyDescent="0.55000000000000004">
      <c r="A98" s="105"/>
      <c r="B98" s="142"/>
      <c r="C98" s="119"/>
      <c r="D98" s="143">
        <f>SUM(D85:D97)</f>
        <v>0</v>
      </c>
      <c r="E98" s="144">
        <f>SUM(E85:E97)</f>
        <v>0</v>
      </c>
      <c r="F98" s="144">
        <f>SUM(F85:F97)</f>
        <v>0</v>
      </c>
      <c r="G98" s="143">
        <f>SUM(G85:G97)</f>
        <v>0</v>
      </c>
      <c r="H98" s="145">
        <f>SUM(H85:H97)</f>
        <v>0</v>
      </c>
    </row>
    <row r="99" spans="1:10" x14ac:dyDescent="0.55000000000000004">
      <c r="A99" s="73" t="s">
        <v>309</v>
      </c>
      <c r="B99" s="49" t="s">
        <v>367</v>
      </c>
      <c r="C99" s="119"/>
      <c r="D99" s="146"/>
      <c r="E99" s="146"/>
      <c r="F99" s="146"/>
      <c r="G99" s="140"/>
      <c r="H99" s="141"/>
    </row>
    <row r="100" spans="1:10" x14ac:dyDescent="0.55000000000000004">
      <c r="A100" s="105"/>
      <c r="C100" s="43" t="s">
        <v>368</v>
      </c>
      <c r="D100" s="143">
        <f>D98</f>
        <v>0</v>
      </c>
      <c r="E100" s="144">
        <f t="shared" ref="E100:H100" si="2">E98</f>
        <v>0</v>
      </c>
      <c r="F100" s="144">
        <f t="shared" si="2"/>
        <v>0</v>
      </c>
      <c r="G100" s="143">
        <f t="shared" si="2"/>
        <v>0</v>
      </c>
      <c r="H100" s="149">
        <f t="shared" si="2"/>
        <v>0</v>
      </c>
    </row>
    <row r="101" spans="1:10" x14ac:dyDescent="0.55000000000000004">
      <c r="A101" s="105"/>
      <c r="C101" s="43" t="s">
        <v>369</v>
      </c>
      <c r="E101" s="296" t="e">
        <f>E100/D100</f>
        <v>#DIV/0!</v>
      </c>
      <c r="F101" s="296" t="e">
        <f>F100/D100</f>
        <v>#DIV/0!</v>
      </c>
      <c r="G101" s="296" t="e">
        <f>G100/D100</f>
        <v>#DIV/0!</v>
      </c>
      <c r="H101" s="297" t="e">
        <f>H100/D100</f>
        <v>#DIV/0!</v>
      </c>
    </row>
    <row r="102" spans="1:10" x14ac:dyDescent="0.55000000000000004">
      <c r="A102" s="105"/>
      <c r="C102" s="43" t="s">
        <v>370</v>
      </c>
      <c r="E102" s="91" t="e">
        <f>IF(E101&gt;=(2/3),"Yes","No")</f>
        <v>#DIV/0!</v>
      </c>
      <c r="F102" s="91" t="e">
        <f>IF(F101&gt;=(2/3),"Yes","No")</f>
        <v>#DIV/0!</v>
      </c>
      <c r="G102" s="91" t="e">
        <f>IF(G101&gt;=(2/3),"Yes","No")</f>
        <v>#DIV/0!</v>
      </c>
      <c r="H102" s="150" t="e">
        <f>IF(H101&gt;=(2/3),"Yes","No")</f>
        <v>#DIV/0!</v>
      </c>
    </row>
    <row r="103" spans="1:10"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10" x14ac:dyDescent="0.55000000000000004">
      <c r="A104" s="136" t="s">
        <v>373</v>
      </c>
      <c r="D104" s="153"/>
      <c r="E104" s="153"/>
      <c r="F104" s="153"/>
      <c r="G104" s="153"/>
      <c r="H104" s="75"/>
    </row>
    <row r="105" spans="1:10" x14ac:dyDescent="0.55000000000000004">
      <c r="A105" s="105"/>
      <c r="B105" s="87" t="s">
        <v>362</v>
      </c>
      <c r="C105" s="79"/>
      <c r="D105" s="79"/>
      <c r="E105" s="79"/>
      <c r="F105" s="79"/>
      <c r="G105" s="79"/>
      <c r="H105" s="80"/>
    </row>
    <row r="106" spans="1:10" x14ac:dyDescent="0.55000000000000004">
      <c r="A106" s="105"/>
      <c r="B106" s="416"/>
      <c r="C106" s="416"/>
      <c r="D106" s="262"/>
      <c r="E106" s="263"/>
      <c r="F106" s="263"/>
      <c r="G106" s="264"/>
      <c r="H106" s="265"/>
      <c r="J106" s="138"/>
    </row>
    <row r="107" spans="1:10" x14ac:dyDescent="0.55000000000000004">
      <c r="A107" s="105"/>
      <c r="B107" s="427"/>
      <c r="C107" s="428"/>
      <c r="D107" s="262"/>
      <c r="E107" s="263"/>
      <c r="F107" s="263"/>
      <c r="G107" s="264"/>
      <c r="H107" s="265"/>
      <c r="J107" s="138"/>
    </row>
    <row r="108" spans="1:10" x14ac:dyDescent="0.55000000000000004">
      <c r="A108" s="105"/>
      <c r="B108" s="427"/>
      <c r="C108" s="428"/>
      <c r="D108" s="262"/>
      <c r="E108" s="263"/>
      <c r="F108" s="263"/>
      <c r="G108" s="264"/>
      <c r="H108" s="265"/>
      <c r="J108" s="138"/>
    </row>
    <row r="109" spans="1:10" x14ac:dyDescent="0.55000000000000004">
      <c r="A109" s="105"/>
      <c r="B109" s="427"/>
      <c r="C109" s="428"/>
      <c r="D109" s="262"/>
      <c r="E109" s="263"/>
      <c r="F109" s="263"/>
      <c r="G109" s="264"/>
      <c r="H109" s="265"/>
      <c r="J109" s="138"/>
    </row>
    <row r="110" spans="1:10" x14ac:dyDescent="0.55000000000000004">
      <c r="A110" s="105"/>
      <c r="B110" s="419" t="s">
        <v>296</v>
      </c>
      <c r="C110" s="421"/>
      <c r="D110" s="262"/>
      <c r="E110" s="263"/>
      <c r="F110" s="263"/>
      <c r="G110" s="264"/>
      <c r="H110" s="265"/>
      <c r="J110" s="138"/>
    </row>
    <row r="111" spans="1:10" x14ac:dyDescent="0.55000000000000004">
      <c r="A111" s="105"/>
      <c r="B111" s="416"/>
      <c r="C111" s="416"/>
      <c r="D111" s="263"/>
      <c r="E111" s="263"/>
      <c r="F111" s="263"/>
      <c r="G111" s="266"/>
      <c r="H111" s="267"/>
    </row>
    <row r="112" spans="1:10" x14ac:dyDescent="0.55000000000000004">
      <c r="A112" s="105"/>
      <c r="B112" s="87" t="s">
        <v>366</v>
      </c>
      <c r="C112" s="112"/>
      <c r="D112" s="139"/>
      <c r="E112" s="139"/>
      <c r="F112" s="139"/>
      <c r="G112" s="140"/>
      <c r="H112" s="141"/>
    </row>
    <row r="113" spans="1:8" x14ac:dyDescent="0.55000000000000004">
      <c r="A113" s="105"/>
      <c r="B113" s="416"/>
      <c r="C113" s="416"/>
      <c r="D113" s="263"/>
      <c r="E113" s="263"/>
      <c r="F113" s="263"/>
      <c r="G113" s="266"/>
      <c r="H113" s="267"/>
    </row>
    <row r="114" spans="1:8" x14ac:dyDescent="0.55000000000000004">
      <c r="A114" s="105"/>
      <c r="B114" s="427"/>
      <c r="C114" s="428"/>
      <c r="D114" s="263"/>
      <c r="E114" s="263"/>
      <c r="F114" s="263"/>
      <c r="G114" s="266"/>
      <c r="H114" s="267"/>
    </row>
    <row r="115" spans="1:8" x14ac:dyDescent="0.55000000000000004">
      <c r="A115" s="105"/>
      <c r="B115" s="427"/>
      <c r="C115" s="428"/>
      <c r="D115" s="263"/>
      <c r="E115" s="263"/>
      <c r="F115" s="263"/>
      <c r="G115" s="266"/>
      <c r="H115" s="267"/>
    </row>
    <row r="116" spans="1:8" x14ac:dyDescent="0.55000000000000004">
      <c r="A116" s="105"/>
      <c r="B116" s="427"/>
      <c r="C116" s="428"/>
      <c r="D116" s="263"/>
      <c r="E116" s="263"/>
      <c r="F116" s="263"/>
      <c r="G116" s="266"/>
      <c r="H116" s="267"/>
    </row>
    <row r="117" spans="1:8" x14ac:dyDescent="0.55000000000000004">
      <c r="A117" s="105"/>
      <c r="B117" s="419" t="s">
        <v>296</v>
      </c>
      <c r="C117" s="421"/>
      <c r="D117" s="263"/>
      <c r="E117" s="263"/>
      <c r="F117" s="263"/>
      <c r="G117" s="266"/>
      <c r="H117" s="267"/>
    </row>
    <row r="118" spans="1:8" x14ac:dyDescent="0.55000000000000004">
      <c r="A118" s="105"/>
      <c r="B118" s="416"/>
      <c r="C118" s="416"/>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309</v>
      </c>
      <c r="B120" s="49" t="s">
        <v>367</v>
      </c>
      <c r="C120" s="119"/>
      <c r="D120" s="146"/>
      <c r="E120" s="146"/>
      <c r="F120" s="146"/>
      <c r="G120" s="140"/>
      <c r="H120" s="141"/>
    </row>
    <row r="121" spans="1:8" x14ac:dyDescent="0.55000000000000004">
      <c r="A121" s="105"/>
      <c r="C121" s="43" t="s">
        <v>368</v>
      </c>
      <c r="D121" s="143">
        <f>D119</f>
        <v>0</v>
      </c>
      <c r="E121" s="144">
        <f t="shared" ref="E121:H121" si="3">E119</f>
        <v>0</v>
      </c>
      <c r="F121" s="144">
        <f t="shared" si="3"/>
        <v>0</v>
      </c>
      <c r="G121" s="143">
        <f t="shared" si="3"/>
        <v>0</v>
      </c>
      <c r="H121" s="149">
        <f t="shared" si="3"/>
        <v>0</v>
      </c>
    </row>
    <row r="122" spans="1:8" x14ac:dyDescent="0.55000000000000004">
      <c r="A122" s="105"/>
      <c r="C122" s="43" t="s">
        <v>369</v>
      </c>
      <c r="E122" s="296" t="e">
        <f>E121/D121</f>
        <v>#DIV/0!</v>
      </c>
      <c r="F122" s="296" t="e">
        <f>F121/D121</f>
        <v>#DIV/0!</v>
      </c>
      <c r="G122" s="296" t="e">
        <f>G121/D121</f>
        <v>#DIV/0!</v>
      </c>
      <c r="H122" s="297" t="e">
        <f>H121/D121</f>
        <v>#DIV/0!</v>
      </c>
    </row>
    <row r="123" spans="1:8" x14ac:dyDescent="0.55000000000000004">
      <c r="A123" s="105"/>
      <c r="C123" s="43" t="s">
        <v>370</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374</v>
      </c>
      <c r="C126" s="142" t="s">
        <v>375</v>
      </c>
      <c r="D126" s="142"/>
      <c r="E126" s="142"/>
      <c r="F126" s="142"/>
      <c r="G126" s="142"/>
      <c r="H126" s="155"/>
    </row>
    <row r="127" spans="1:8" ht="15" customHeight="1" x14ac:dyDescent="0.55000000000000004">
      <c r="A127" s="105"/>
      <c r="B127" s="154" t="s">
        <v>376</v>
      </c>
      <c r="C127" s="443" t="s">
        <v>377</v>
      </c>
      <c r="D127" s="443"/>
      <c r="E127" s="443"/>
      <c r="F127" s="443"/>
      <c r="G127" s="443"/>
      <c r="H127" s="444"/>
    </row>
    <row r="128" spans="1:8" x14ac:dyDescent="0.55000000000000004">
      <c r="A128" s="105"/>
      <c r="B128" s="156"/>
      <c r="C128" s="443"/>
      <c r="D128" s="443"/>
      <c r="E128" s="443"/>
      <c r="F128" s="443"/>
      <c r="G128" s="443"/>
      <c r="H128" s="444"/>
    </row>
    <row r="129" spans="1:8" x14ac:dyDescent="0.55000000000000004">
      <c r="A129" s="105"/>
      <c r="E129" s="91"/>
      <c r="F129" s="91"/>
      <c r="G129" s="91"/>
      <c r="H129" s="150"/>
    </row>
    <row r="130" spans="1:8" x14ac:dyDescent="0.55000000000000004">
      <c r="A130" s="73" t="s">
        <v>312</v>
      </c>
      <c r="B130" s="49" t="s">
        <v>378</v>
      </c>
      <c r="E130" s="91"/>
      <c r="F130" s="91"/>
      <c r="G130" s="91"/>
      <c r="H130" s="150"/>
    </row>
    <row r="131" spans="1:8" x14ac:dyDescent="0.55000000000000004">
      <c r="A131" s="105"/>
      <c r="B131" s="432" t="s">
        <v>379</v>
      </c>
      <c r="C131" s="432"/>
      <c r="D131" s="432"/>
      <c r="E131" s="432"/>
      <c r="F131" s="432"/>
      <c r="G131" s="432"/>
      <c r="H131" s="433"/>
    </row>
    <row r="132" spans="1:8" x14ac:dyDescent="0.55000000000000004">
      <c r="A132" s="73"/>
      <c r="B132" s="432"/>
      <c r="C132" s="432"/>
      <c r="D132" s="432"/>
      <c r="E132" s="432"/>
      <c r="F132" s="432"/>
      <c r="G132" s="432"/>
      <c r="H132" s="433"/>
    </row>
    <row r="133" spans="1:8" x14ac:dyDescent="0.55000000000000004">
      <c r="A133" s="73"/>
      <c r="B133" s="432"/>
      <c r="C133" s="432"/>
      <c r="D133" s="432"/>
      <c r="E133" s="432"/>
      <c r="F133" s="432"/>
      <c r="G133" s="432"/>
      <c r="H133" s="433"/>
    </row>
    <row r="134" spans="1:8" x14ac:dyDescent="0.55000000000000004">
      <c r="A134" s="73"/>
      <c r="E134" s="91"/>
      <c r="F134" s="91"/>
      <c r="G134" s="91"/>
      <c r="H134" s="150"/>
    </row>
    <row r="135" spans="1:8" x14ac:dyDescent="0.55000000000000004">
      <c r="A135" s="73"/>
      <c r="B135" s="432" t="s">
        <v>380</v>
      </c>
      <c r="C135" s="432"/>
      <c r="D135" s="432"/>
      <c r="E135" s="432"/>
      <c r="F135" s="432"/>
      <c r="G135" s="432"/>
      <c r="H135" s="433"/>
    </row>
    <row r="136" spans="1:8" x14ac:dyDescent="0.55000000000000004">
      <c r="A136" s="73"/>
      <c r="B136" s="432"/>
      <c r="C136" s="432"/>
      <c r="D136" s="432"/>
      <c r="E136" s="432"/>
      <c r="F136" s="432"/>
      <c r="G136" s="432"/>
      <c r="H136" s="433"/>
    </row>
    <row r="137" spans="1:8" x14ac:dyDescent="0.55000000000000004">
      <c r="A137" s="73"/>
      <c r="B137" s="432"/>
      <c r="C137" s="432"/>
      <c r="D137" s="432"/>
      <c r="E137" s="432"/>
      <c r="F137" s="432"/>
      <c r="G137" s="432"/>
      <c r="H137" s="433"/>
    </row>
    <row r="138" spans="1:8" x14ac:dyDescent="0.55000000000000004">
      <c r="A138" s="73"/>
      <c r="B138" s="432"/>
      <c r="C138" s="432"/>
      <c r="D138" s="432"/>
      <c r="E138" s="432"/>
      <c r="F138" s="432"/>
      <c r="G138" s="432"/>
      <c r="H138" s="433"/>
    </row>
    <row r="139" spans="1:8" x14ac:dyDescent="0.55000000000000004">
      <c r="A139" s="73"/>
      <c r="B139" s="432"/>
      <c r="C139" s="432"/>
      <c r="D139" s="432"/>
      <c r="E139" s="432"/>
      <c r="F139" s="432"/>
      <c r="G139" s="432"/>
      <c r="H139" s="433"/>
    </row>
    <row r="140" spans="1:8" x14ac:dyDescent="0.55000000000000004">
      <c r="A140" s="73"/>
      <c r="E140" s="91"/>
      <c r="F140" s="91"/>
      <c r="G140" s="91"/>
      <c r="H140" s="150"/>
    </row>
    <row r="141" spans="1:8" x14ac:dyDescent="0.55000000000000004">
      <c r="A141" s="73"/>
      <c r="B141" s="49" t="s">
        <v>283</v>
      </c>
      <c r="D141" s="417"/>
      <c r="E141" s="417"/>
      <c r="F141" s="417"/>
      <c r="G141" s="417"/>
      <c r="H141" s="418"/>
    </row>
    <row r="142" spans="1:8" x14ac:dyDescent="0.55000000000000004">
      <c r="A142" s="73"/>
      <c r="D142" s="77"/>
      <c r="E142" s="157"/>
      <c r="F142" s="157"/>
      <c r="G142" s="157"/>
      <c r="H142" s="158"/>
    </row>
    <row r="143" spans="1:8" x14ac:dyDescent="0.55000000000000004">
      <c r="A143" s="73"/>
      <c r="D143" s="77" t="s">
        <v>381</v>
      </c>
      <c r="E143" s="157" t="s">
        <v>382</v>
      </c>
      <c r="F143" s="157" t="s">
        <v>383</v>
      </c>
      <c r="G143" s="157"/>
      <c r="H143" s="158"/>
    </row>
    <row r="144" spans="1:8" x14ac:dyDescent="0.55000000000000004">
      <c r="A144" s="73"/>
      <c r="B144" s="159" t="s">
        <v>384</v>
      </c>
      <c r="C144" s="83"/>
      <c r="D144" s="160" t="s">
        <v>385</v>
      </c>
      <c r="E144" s="161" t="s">
        <v>386</v>
      </c>
      <c r="F144" s="161" t="s">
        <v>387</v>
      </c>
      <c r="G144" s="447" t="s">
        <v>388</v>
      </c>
      <c r="H144" s="448"/>
    </row>
    <row r="145" spans="1:8" x14ac:dyDescent="0.55000000000000004">
      <c r="A145" s="73"/>
      <c r="B145" s="43" t="s">
        <v>389</v>
      </c>
      <c r="C145" s="43" t="s">
        <v>357</v>
      </c>
      <c r="E145" s="91"/>
      <c r="G145" s="91"/>
      <c r="H145" s="150"/>
    </row>
    <row r="146" spans="1:8" x14ac:dyDescent="0.55000000000000004">
      <c r="A146" s="73"/>
      <c r="C146" s="162" t="str">
        <f>IF(E60="Yes", "Complete Analysis", "N/A - Do Not Complete")</f>
        <v>N/A - Do Not Complete</v>
      </c>
      <c r="D146" s="284"/>
      <c r="E146" s="263"/>
      <c r="F146" s="90" t="e">
        <f>E146/E152</f>
        <v>#DIV/0!</v>
      </c>
      <c r="G146" s="441"/>
      <c r="H146" s="442"/>
    </row>
    <row r="147" spans="1:8" x14ac:dyDescent="0.55000000000000004">
      <c r="A147" s="73"/>
      <c r="D147" s="284"/>
      <c r="E147" s="263"/>
      <c r="F147" s="90" t="e">
        <f>E147/E152</f>
        <v>#DIV/0!</v>
      </c>
      <c r="G147" s="441"/>
      <c r="H147" s="442"/>
    </row>
    <row r="148" spans="1:8" x14ac:dyDescent="0.55000000000000004">
      <c r="A148" s="73"/>
      <c r="D148" s="284"/>
      <c r="E148" s="263"/>
      <c r="F148" s="90" t="e">
        <f>E148/E152</f>
        <v>#DIV/0!</v>
      </c>
      <c r="G148" s="441"/>
      <c r="H148" s="442"/>
    </row>
    <row r="149" spans="1:8" x14ac:dyDescent="0.55000000000000004">
      <c r="A149" s="73"/>
      <c r="D149" s="284"/>
      <c r="E149" s="263"/>
      <c r="F149" s="90" t="e">
        <f>E149/E152</f>
        <v>#DIV/0!</v>
      </c>
      <c r="G149" s="441"/>
      <c r="H149" s="442"/>
    </row>
    <row r="150" spans="1:8" x14ac:dyDescent="0.55000000000000004">
      <c r="A150" s="73"/>
      <c r="D150" s="284"/>
      <c r="E150" s="263"/>
      <c r="F150" s="90" t="e">
        <f>E150/E152</f>
        <v>#DIV/0!</v>
      </c>
      <c r="G150" s="441"/>
      <c r="H150" s="442"/>
    </row>
    <row r="151" spans="1:8" x14ac:dyDescent="0.55000000000000004">
      <c r="A151" s="73"/>
      <c r="D151" s="285"/>
      <c r="E151" s="269"/>
      <c r="F151" s="90" t="e">
        <f>E151/E152</f>
        <v>#DIV/0!</v>
      </c>
      <c r="G151" s="445"/>
      <c r="H151" s="446"/>
    </row>
    <row r="152" spans="1:8" x14ac:dyDescent="0.55000000000000004">
      <c r="A152" s="73"/>
      <c r="C152" s="163"/>
      <c r="D152" s="163" t="s">
        <v>390</v>
      </c>
      <c r="E152" s="164">
        <f>SUM(E146:E151)</f>
        <v>0</v>
      </c>
      <c r="F152" s="91"/>
      <c r="G152" s="165" t="s">
        <v>391</v>
      </c>
      <c r="H152" s="288"/>
    </row>
    <row r="153" spans="1:8" x14ac:dyDescent="0.55000000000000004">
      <c r="A153" s="73"/>
      <c r="E153" s="91"/>
      <c r="F153" s="91"/>
      <c r="G153" s="91"/>
      <c r="H153" s="150"/>
    </row>
    <row r="154" spans="1:8" x14ac:dyDescent="0.55000000000000004">
      <c r="A154" s="73"/>
      <c r="B154" s="43" t="s">
        <v>389</v>
      </c>
      <c r="C154" s="43" t="s">
        <v>358</v>
      </c>
      <c r="E154" s="91"/>
      <c r="F154" s="91"/>
      <c r="G154" s="91"/>
      <c r="H154" s="150"/>
    </row>
    <row r="155" spans="1:8" x14ac:dyDescent="0.55000000000000004">
      <c r="A155" s="73"/>
      <c r="C155" s="162" t="str">
        <f>IF(F60="Yes", "Complete Analysis", "N/A - Do Not Complete")</f>
        <v>N/A - Do Not Complete</v>
      </c>
      <c r="D155" s="284"/>
      <c r="E155" s="263"/>
      <c r="F155" s="90" t="e">
        <f>E155/E161</f>
        <v>#DIV/0!</v>
      </c>
      <c r="G155" s="441"/>
      <c r="H155" s="442"/>
    </row>
    <row r="156" spans="1:8" x14ac:dyDescent="0.55000000000000004">
      <c r="A156" s="73"/>
      <c r="D156" s="284"/>
      <c r="E156" s="263"/>
      <c r="F156" s="90" t="e">
        <f>E156/E161</f>
        <v>#DIV/0!</v>
      </c>
      <c r="G156" s="441"/>
      <c r="H156" s="442"/>
    </row>
    <row r="157" spans="1:8" x14ac:dyDescent="0.55000000000000004">
      <c r="A157" s="73"/>
      <c r="D157" s="284"/>
      <c r="E157" s="263"/>
      <c r="F157" s="90" t="e">
        <f>E157/E161</f>
        <v>#DIV/0!</v>
      </c>
      <c r="G157" s="441"/>
      <c r="H157" s="442"/>
    </row>
    <row r="158" spans="1:8" x14ac:dyDescent="0.55000000000000004">
      <c r="A158" s="73"/>
      <c r="D158" s="284"/>
      <c r="E158" s="263"/>
      <c r="F158" s="90" t="e">
        <f>E158/E161</f>
        <v>#DIV/0!</v>
      </c>
      <c r="G158" s="441"/>
      <c r="H158" s="442"/>
    </row>
    <row r="159" spans="1:8" x14ac:dyDescent="0.55000000000000004">
      <c r="A159" s="73"/>
      <c r="D159" s="284"/>
      <c r="E159" s="263"/>
      <c r="F159" s="90" t="e">
        <f>E159/E161</f>
        <v>#DIV/0!</v>
      </c>
      <c r="G159" s="441"/>
      <c r="H159" s="442"/>
    </row>
    <row r="160" spans="1:8" x14ac:dyDescent="0.55000000000000004">
      <c r="A160" s="73"/>
      <c r="D160" s="285"/>
      <c r="E160" s="269"/>
      <c r="F160" s="90" t="e">
        <f>E160/E161</f>
        <v>#DIV/0!</v>
      </c>
      <c r="G160" s="445"/>
      <c r="H160" s="446"/>
    </row>
    <row r="161" spans="1:11" x14ac:dyDescent="0.55000000000000004">
      <c r="A161" s="73"/>
      <c r="D161" s="163" t="s">
        <v>392</v>
      </c>
      <c r="E161" s="164">
        <f>SUM(E155:E160)</f>
        <v>0</v>
      </c>
      <c r="F161" s="91"/>
      <c r="G161" s="165" t="s">
        <v>391</v>
      </c>
      <c r="H161" s="289"/>
    </row>
    <row r="162" spans="1:11" x14ac:dyDescent="0.55000000000000004">
      <c r="A162" s="73"/>
      <c r="D162" s="163"/>
      <c r="E162" s="139"/>
      <c r="F162" s="91"/>
      <c r="G162" s="165"/>
      <c r="H162" s="166"/>
    </row>
    <row r="163" spans="1:11" x14ac:dyDescent="0.55000000000000004">
      <c r="A163" s="105"/>
      <c r="B163" s="43" t="s">
        <v>389</v>
      </c>
      <c r="C163" s="43" t="s">
        <v>393</v>
      </c>
      <c r="E163" s="91"/>
      <c r="F163" s="91"/>
      <c r="G163" s="91"/>
      <c r="H163" s="150"/>
      <c r="I163" s="178"/>
      <c r="J163" s="138"/>
    </row>
    <row r="164" spans="1:11" x14ac:dyDescent="0.55000000000000004">
      <c r="A164" s="105"/>
      <c r="C164" s="162" t="str">
        <f>IF(G60="Yes", "Complete Analysis", "N/A - Do Not Complete")</f>
        <v>Complete Analysis</v>
      </c>
      <c r="D164" s="284">
        <v>0</v>
      </c>
      <c r="E164" s="262">
        <v>1344478.32</v>
      </c>
      <c r="F164" s="90">
        <f>E164/$E$168</f>
        <v>0.17610514098176916</v>
      </c>
      <c r="G164" s="441"/>
      <c r="H164" s="442"/>
      <c r="J164" s="138"/>
    </row>
    <row r="165" spans="1:11" x14ac:dyDescent="0.55000000000000004">
      <c r="A165" s="105"/>
      <c r="C165" s="162"/>
      <c r="D165" s="284">
        <v>35</v>
      </c>
      <c r="E165" s="262">
        <v>2381828.3025722415</v>
      </c>
      <c r="F165" s="90">
        <f>E165/$E$168</f>
        <v>0.31198138547808824</v>
      </c>
      <c r="G165" s="441"/>
      <c r="H165" s="442"/>
      <c r="J165" s="138"/>
    </row>
    <row r="166" spans="1:11" x14ac:dyDescent="0.55000000000000004">
      <c r="A166" s="105"/>
      <c r="D166" s="286">
        <v>45</v>
      </c>
      <c r="E166" s="262">
        <v>3908213.94</v>
      </c>
      <c r="F166" s="90">
        <f>E166/$E$168</f>
        <v>0.51191347354014272</v>
      </c>
      <c r="G166" s="441"/>
      <c r="H166" s="442"/>
    </row>
    <row r="167" spans="1:11" x14ac:dyDescent="0.55000000000000004">
      <c r="A167" s="105"/>
      <c r="D167" s="285"/>
      <c r="E167" s="262"/>
      <c r="F167" s="90">
        <f>E167/$E$168</f>
        <v>0</v>
      </c>
      <c r="G167" s="445"/>
      <c r="H167" s="446"/>
    </row>
    <row r="168" spans="1:11" x14ac:dyDescent="0.55000000000000004">
      <c r="A168" s="105"/>
      <c r="D168" s="163" t="s">
        <v>394</v>
      </c>
      <c r="E168" s="167">
        <f>SUM(E164:E167)</f>
        <v>7634520.5625722408</v>
      </c>
      <c r="F168" s="91"/>
      <c r="G168" s="165" t="s">
        <v>391</v>
      </c>
      <c r="H168" s="289"/>
    </row>
    <row r="169" spans="1:11" x14ac:dyDescent="0.55000000000000004">
      <c r="A169" s="105"/>
      <c r="E169" s="91"/>
      <c r="F169" s="91"/>
      <c r="G169" s="91"/>
      <c r="H169" s="150"/>
    </row>
    <row r="170" spans="1:11" x14ac:dyDescent="0.55000000000000004">
      <c r="A170" s="105"/>
      <c r="B170" s="43" t="s">
        <v>389</v>
      </c>
      <c r="C170" s="43" t="s">
        <v>395</v>
      </c>
      <c r="E170" s="91"/>
      <c r="F170" s="91"/>
      <c r="G170" s="91"/>
      <c r="H170" s="150"/>
      <c r="I170" s="178"/>
      <c r="J170" s="138"/>
    </row>
    <row r="171" spans="1:11" x14ac:dyDescent="0.55000000000000004">
      <c r="A171" s="105"/>
      <c r="C171" s="162" t="e">
        <f>IF(G81 ="Yes", "Complete Analysis", "N/A - Do Not Complete")</f>
        <v>#DIV/0!</v>
      </c>
      <c r="D171" s="284"/>
      <c r="E171" s="262"/>
      <c r="F171" s="90" t="e">
        <f>E171/$E$177</f>
        <v>#DIV/0!</v>
      </c>
      <c r="G171" s="441"/>
      <c r="H171" s="442"/>
      <c r="J171" s="131"/>
    </row>
    <row r="172" spans="1:11" x14ac:dyDescent="0.55000000000000004">
      <c r="A172" s="105"/>
      <c r="C172" s="162"/>
      <c r="D172" s="284"/>
      <c r="E172" s="262"/>
      <c r="F172" s="90" t="e">
        <f>E172/$E$177</f>
        <v>#DIV/0!</v>
      </c>
      <c r="G172" s="441"/>
      <c r="H172" s="442"/>
      <c r="K172" s="131"/>
    </row>
    <row r="173" spans="1:11" x14ac:dyDescent="0.55000000000000004">
      <c r="A173" s="105"/>
      <c r="D173" s="286"/>
      <c r="E173" s="262"/>
      <c r="F173" s="90" t="e">
        <f>E173/$E$177</f>
        <v>#DIV/0!</v>
      </c>
      <c r="G173" s="441"/>
      <c r="H173" s="442"/>
    </row>
    <row r="174" spans="1:11" x14ac:dyDescent="0.55000000000000004">
      <c r="A174" s="105"/>
      <c r="D174" s="286"/>
      <c r="E174" s="262"/>
      <c r="F174" s="90" t="e">
        <f t="shared" ref="F174:F175" si="4">E174/$E$177</f>
        <v>#DIV/0!</v>
      </c>
      <c r="G174" s="441"/>
      <c r="H174" s="442"/>
    </row>
    <row r="175" spans="1:11" x14ac:dyDescent="0.55000000000000004">
      <c r="A175" s="105"/>
      <c r="D175" s="286"/>
      <c r="E175" s="262"/>
      <c r="F175" s="90" t="e">
        <f t="shared" si="4"/>
        <v>#DIV/0!</v>
      </c>
      <c r="G175" s="441"/>
      <c r="H175" s="442"/>
    </row>
    <row r="176" spans="1:11" x14ac:dyDescent="0.55000000000000004">
      <c r="A176" s="105"/>
      <c r="D176" s="285"/>
      <c r="E176" s="262"/>
      <c r="F176" s="90" t="e">
        <f>E176/$E$177</f>
        <v>#DIV/0!</v>
      </c>
      <c r="G176" s="445"/>
      <c r="H176" s="446"/>
    </row>
    <row r="177" spans="1:11" x14ac:dyDescent="0.55000000000000004">
      <c r="A177" s="105"/>
      <c r="D177" s="163" t="s">
        <v>394</v>
      </c>
      <c r="E177" s="167">
        <f>SUM(E171:E176)</f>
        <v>0</v>
      </c>
      <c r="F177" s="91"/>
      <c r="G177" s="165" t="s">
        <v>391</v>
      </c>
      <c r="H177" s="289"/>
    </row>
    <row r="178" spans="1:11" x14ac:dyDescent="0.55000000000000004">
      <c r="A178" s="105"/>
      <c r="E178" s="91"/>
      <c r="F178" s="91"/>
      <c r="G178" s="91"/>
      <c r="H178" s="150"/>
    </row>
    <row r="179" spans="1:11" x14ac:dyDescent="0.55000000000000004">
      <c r="A179" s="105"/>
      <c r="B179" s="43" t="s">
        <v>389</v>
      </c>
      <c r="C179" s="43" t="s">
        <v>396</v>
      </c>
      <c r="E179" s="91"/>
      <c r="F179" s="91"/>
      <c r="G179" s="91"/>
      <c r="H179" s="150"/>
      <c r="J179" s="138"/>
    </row>
    <row r="180" spans="1:11" x14ac:dyDescent="0.55000000000000004">
      <c r="A180" s="105"/>
      <c r="C180" s="162" t="e">
        <f>IF(G102="Yes", "Complete Analysis", "N/A - Do Not Complete")</f>
        <v>#DIV/0!</v>
      </c>
      <c r="D180" s="284"/>
      <c r="E180" s="262"/>
      <c r="F180" s="90" t="e">
        <f>E180/$E$187</f>
        <v>#DIV/0!</v>
      </c>
      <c r="G180" s="441"/>
      <c r="H180" s="442"/>
      <c r="J180" s="131"/>
    </row>
    <row r="181" spans="1:11" x14ac:dyDescent="0.55000000000000004">
      <c r="A181" s="105"/>
      <c r="C181" s="162"/>
      <c r="D181" s="284"/>
      <c r="E181" s="262"/>
      <c r="F181" s="90" t="e">
        <f>E181/$E$187</f>
        <v>#DIV/0!</v>
      </c>
      <c r="G181" s="441"/>
      <c r="H181" s="442"/>
      <c r="K181" s="131"/>
    </row>
    <row r="182" spans="1:11" x14ac:dyDescent="0.55000000000000004">
      <c r="A182" s="105"/>
      <c r="D182" s="286"/>
      <c r="E182" s="262"/>
      <c r="F182" s="90" t="e">
        <f>E182/$E$187</f>
        <v>#DIV/0!</v>
      </c>
      <c r="G182" s="441"/>
      <c r="H182" s="442"/>
    </row>
    <row r="183" spans="1:11" x14ac:dyDescent="0.55000000000000004">
      <c r="A183" s="105"/>
      <c r="D183" s="286"/>
      <c r="E183" s="262"/>
      <c r="F183" s="90" t="e">
        <f t="shared" ref="F183:F185" si="5">E183/$E$187</f>
        <v>#DIV/0!</v>
      </c>
      <c r="G183" s="441"/>
      <c r="H183" s="442"/>
    </row>
    <row r="184" spans="1:11" x14ac:dyDescent="0.55000000000000004">
      <c r="A184" s="105"/>
      <c r="D184" s="286"/>
      <c r="E184" s="262"/>
      <c r="F184" s="90" t="e">
        <f t="shared" si="5"/>
        <v>#DIV/0!</v>
      </c>
      <c r="G184" s="441"/>
      <c r="H184" s="442"/>
    </row>
    <row r="185" spans="1:11" x14ac:dyDescent="0.55000000000000004">
      <c r="A185" s="105"/>
      <c r="D185" s="286"/>
      <c r="E185" s="262"/>
      <c r="F185" s="90" t="e">
        <f t="shared" si="5"/>
        <v>#DIV/0!</v>
      </c>
      <c r="G185" s="441"/>
      <c r="H185" s="442"/>
    </row>
    <row r="186" spans="1:11" x14ac:dyDescent="0.55000000000000004">
      <c r="A186" s="105"/>
      <c r="D186" s="285"/>
      <c r="E186" s="262"/>
      <c r="F186" s="90" t="e">
        <f>E186/$E$187</f>
        <v>#DIV/0!</v>
      </c>
      <c r="G186" s="445"/>
      <c r="H186" s="446"/>
    </row>
    <row r="187" spans="1:11" x14ac:dyDescent="0.55000000000000004">
      <c r="A187" s="105"/>
      <c r="D187" s="163" t="s">
        <v>394</v>
      </c>
      <c r="E187" s="167">
        <f>SUM(E180:E186)</f>
        <v>0</v>
      </c>
      <c r="F187" s="91"/>
      <c r="G187" s="165" t="s">
        <v>391</v>
      </c>
      <c r="H187" s="289"/>
    </row>
    <row r="188" spans="1:11" x14ac:dyDescent="0.55000000000000004">
      <c r="A188" s="105"/>
      <c r="E188" s="179"/>
      <c r="F188" s="91"/>
      <c r="G188" s="91"/>
      <c r="H188" s="150"/>
    </row>
    <row r="189" spans="1:11" x14ac:dyDescent="0.55000000000000004">
      <c r="A189" s="105"/>
      <c r="B189" s="43" t="s">
        <v>389</v>
      </c>
      <c r="C189" s="43" t="s">
        <v>397</v>
      </c>
      <c r="E189" s="91"/>
      <c r="F189" s="91"/>
      <c r="G189" s="91"/>
      <c r="H189" s="150"/>
      <c r="J189" s="138"/>
    </row>
    <row r="190" spans="1:11" x14ac:dyDescent="0.55000000000000004">
      <c r="A190" s="105"/>
      <c r="C190" s="162" t="e">
        <f>IF(G123="Yes", "Complete Analysis", "N/A - Do Not Complete")</f>
        <v>#DIV/0!</v>
      </c>
      <c r="D190" s="284"/>
      <c r="E190" s="262"/>
      <c r="F190" s="90" t="e">
        <f>E190/$E$196</f>
        <v>#DIV/0!</v>
      </c>
      <c r="G190" s="441"/>
      <c r="H190" s="442"/>
      <c r="J190" s="131"/>
    </row>
    <row r="191" spans="1:11" x14ac:dyDescent="0.55000000000000004">
      <c r="A191" s="105"/>
      <c r="C191" s="162"/>
      <c r="D191" s="284"/>
      <c r="E191" s="262"/>
      <c r="F191" s="90" t="e">
        <f>E191/$E$196</f>
        <v>#DIV/0!</v>
      </c>
      <c r="G191" s="441"/>
      <c r="H191" s="442"/>
      <c r="K191" s="131"/>
    </row>
    <row r="192" spans="1:11" x14ac:dyDescent="0.55000000000000004">
      <c r="A192" s="105"/>
      <c r="C192" s="162"/>
      <c r="D192" s="286"/>
      <c r="E192" s="262"/>
      <c r="F192" s="90" t="e">
        <f t="shared" ref="F192:F193" si="6">E192/$E$196</f>
        <v>#DIV/0!</v>
      </c>
      <c r="G192" s="441"/>
      <c r="H192" s="442"/>
      <c r="K192" s="131"/>
    </row>
    <row r="193" spans="1:11" x14ac:dyDescent="0.55000000000000004">
      <c r="A193" s="105"/>
      <c r="C193" s="162"/>
      <c r="D193" s="286"/>
      <c r="E193" s="262"/>
      <c r="F193" s="90" t="e">
        <f t="shared" si="6"/>
        <v>#DIV/0!</v>
      </c>
      <c r="G193" s="441"/>
      <c r="H193" s="442"/>
      <c r="K193" s="131"/>
    </row>
    <row r="194" spans="1:11" x14ac:dyDescent="0.55000000000000004">
      <c r="A194" s="105"/>
      <c r="D194" s="286"/>
      <c r="E194" s="262"/>
      <c r="F194" s="90" t="e">
        <f>E194/$E$196</f>
        <v>#DIV/0!</v>
      </c>
      <c r="G194" s="441"/>
      <c r="H194" s="442"/>
    </row>
    <row r="195" spans="1:11" x14ac:dyDescent="0.55000000000000004">
      <c r="A195" s="105"/>
      <c r="D195" s="285"/>
      <c r="E195" s="262"/>
      <c r="F195" s="90"/>
      <c r="G195" s="445"/>
      <c r="H195" s="446"/>
    </row>
    <row r="196" spans="1:11" x14ac:dyDescent="0.55000000000000004">
      <c r="A196" s="105"/>
      <c r="D196" s="163" t="s">
        <v>394</v>
      </c>
      <c r="E196" s="167">
        <f>SUM(E190:E195)</f>
        <v>0</v>
      </c>
      <c r="F196" s="91"/>
      <c r="G196" s="165" t="s">
        <v>391</v>
      </c>
      <c r="H196" s="289"/>
    </row>
    <row r="197" spans="1:11" x14ac:dyDescent="0.55000000000000004">
      <c r="A197" s="105"/>
      <c r="E197" s="91"/>
      <c r="F197" s="91"/>
      <c r="G197" s="91"/>
      <c r="H197" s="150"/>
    </row>
    <row r="198" spans="1:11" x14ac:dyDescent="0.55000000000000004">
      <c r="A198" s="105"/>
      <c r="B198" s="43" t="s">
        <v>389</v>
      </c>
      <c r="C198" s="43" t="s">
        <v>398</v>
      </c>
      <c r="E198" s="91"/>
      <c r="F198" s="91"/>
      <c r="G198" s="91"/>
      <c r="H198" s="150"/>
    </row>
    <row r="199" spans="1:11" x14ac:dyDescent="0.55000000000000004">
      <c r="A199" s="105"/>
      <c r="C199" s="162" t="str">
        <f>IF(H60="Yes", "Complete Analysis", "N/A - Do Not Complete")</f>
        <v>Complete Analysis</v>
      </c>
      <c r="D199" s="287">
        <v>4000</v>
      </c>
      <c r="E199" s="262">
        <f>H56</f>
        <v>7634406.2489867164</v>
      </c>
      <c r="F199" s="90">
        <f>E199/E201</f>
        <v>1</v>
      </c>
      <c r="G199" s="441">
        <v>4000</v>
      </c>
      <c r="H199" s="442"/>
    </row>
    <row r="200" spans="1:11" x14ac:dyDescent="0.55000000000000004">
      <c r="A200" s="105"/>
      <c r="C200" s="162"/>
      <c r="D200" s="285"/>
      <c r="E200" s="270"/>
      <c r="F200" s="90">
        <f>E200/E201</f>
        <v>0</v>
      </c>
      <c r="G200" s="445"/>
      <c r="H200" s="446"/>
    </row>
    <row r="201" spans="1:11" x14ac:dyDescent="0.55000000000000004">
      <c r="A201" s="105"/>
      <c r="C201" s="162"/>
      <c r="D201" s="163" t="s">
        <v>399</v>
      </c>
      <c r="E201" s="167">
        <f>SUM(E199:E200)</f>
        <v>7634406.2489867164</v>
      </c>
      <c r="F201" s="90"/>
      <c r="G201" s="165" t="s">
        <v>391</v>
      </c>
      <c r="H201" s="290"/>
    </row>
    <row r="202" spans="1:11" ht="14.7" thickBot="1" x14ac:dyDescent="0.6">
      <c r="A202" s="120"/>
      <c r="B202" s="95"/>
      <c r="C202" s="168"/>
      <c r="D202" s="169"/>
      <c r="E202" s="169"/>
      <c r="F202" s="170"/>
      <c r="G202" s="96"/>
      <c r="H202" s="171"/>
    </row>
    <row r="203" spans="1:11" ht="14.7" thickBot="1" x14ac:dyDescent="0.6">
      <c r="C203" s="162"/>
      <c r="E203" s="139"/>
      <c r="F203" s="91"/>
      <c r="G203" s="91"/>
      <c r="H203" s="91"/>
    </row>
    <row r="204" spans="1:11" ht="15.9" thickBot="1" x14ac:dyDescent="0.65">
      <c r="A204" s="403" t="s">
        <v>417</v>
      </c>
      <c r="B204" s="404"/>
      <c r="C204" s="404"/>
      <c r="D204" s="404"/>
      <c r="E204" s="404"/>
      <c r="F204" s="404"/>
      <c r="G204" s="404"/>
      <c r="H204" s="405"/>
    </row>
    <row r="205" spans="1:11" x14ac:dyDescent="0.55000000000000004">
      <c r="A205" s="73" t="s">
        <v>317</v>
      </c>
      <c r="B205" s="430" t="s">
        <v>401</v>
      </c>
      <c r="C205" s="430"/>
      <c r="D205" s="430"/>
      <c r="E205" s="430"/>
      <c r="F205" s="430"/>
      <c r="G205" s="430"/>
      <c r="H205" s="431"/>
    </row>
    <row r="206" spans="1:11" x14ac:dyDescent="0.55000000000000004">
      <c r="A206" s="73"/>
      <c r="B206" s="432"/>
      <c r="C206" s="432"/>
      <c r="D206" s="432"/>
      <c r="E206" s="432"/>
      <c r="F206" s="432"/>
      <c r="G206" s="432"/>
      <c r="H206" s="433"/>
    </row>
    <row r="207" spans="1:11" x14ac:dyDescent="0.55000000000000004">
      <c r="A207" s="105"/>
      <c r="H207" s="75"/>
    </row>
    <row r="208" spans="1:11" x14ac:dyDescent="0.55000000000000004">
      <c r="A208" s="73"/>
      <c r="B208" s="49" t="s">
        <v>283</v>
      </c>
      <c r="D208" s="417"/>
      <c r="E208" s="417"/>
      <c r="F208" s="417"/>
      <c r="G208" s="417"/>
      <c r="H208" s="418"/>
    </row>
    <row r="209" spans="1:8" x14ac:dyDescent="0.55000000000000004">
      <c r="A209" s="73"/>
      <c r="C209" s="77"/>
      <c r="D209" s="77"/>
      <c r="E209" s="77"/>
      <c r="F209" s="77"/>
      <c r="G209" s="77"/>
      <c r="H209" s="78"/>
    </row>
    <row r="210" spans="1:8" x14ac:dyDescent="0.55000000000000004">
      <c r="A210" s="105"/>
      <c r="E210" s="434" t="s">
        <v>354</v>
      </c>
      <c r="F210" s="434"/>
      <c r="G210" s="434"/>
      <c r="H210" s="435"/>
    </row>
    <row r="211" spans="1:8" x14ac:dyDescent="0.55000000000000004">
      <c r="A211" s="105"/>
      <c r="E211" s="79" t="s">
        <v>319</v>
      </c>
      <c r="F211" s="79" t="s">
        <v>319</v>
      </c>
      <c r="G211" s="79" t="s">
        <v>319</v>
      </c>
      <c r="H211" s="80" t="s">
        <v>319</v>
      </c>
    </row>
    <row r="212" spans="1:8" x14ac:dyDescent="0.55000000000000004">
      <c r="A212" s="105"/>
      <c r="B212" s="81" t="s">
        <v>418</v>
      </c>
      <c r="C212" s="180"/>
      <c r="D212" s="83"/>
      <c r="E212" s="82" t="s">
        <v>357</v>
      </c>
      <c r="F212" s="82" t="s">
        <v>358</v>
      </c>
      <c r="G212" s="82" t="s">
        <v>359</v>
      </c>
      <c r="H212" s="134" t="s">
        <v>360</v>
      </c>
    </row>
    <row r="213" spans="1:8" ht="22" customHeight="1" x14ac:dyDescent="0.55000000000000004">
      <c r="A213" s="105"/>
      <c r="B213" s="87" t="s">
        <v>362</v>
      </c>
      <c r="C213" s="79"/>
      <c r="D213" s="79"/>
      <c r="E213" s="79"/>
      <c r="F213" s="79"/>
      <c r="G213" s="79"/>
      <c r="H213" s="80"/>
    </row>
    <row r="214" spans="1:8" x14ac:dyDescent="0.55000000000000004">
      <c r="A214" s="105"/>
      <c r="B214" s="426" t="s">
        <v>419</v>
      </c>
      <c r="C214" s="426"/>
      <c r="D214" s="426"/>
      <c r="E214" s="271"/>
      <c r="F214" s="271"/>
      <c r="G214" s="273">
        <v>35</v>
      </c>
      <c r="H214" s="272">
        <v>4000</v>
      </c>
    </row>
    <row r="215" spans="1:8" x14ac:dyDescent="0.55000000000000004">
      <c r="A215" s="105"/>
      <c r="B215" s="416"/>
      <c r="C215" s="416"/>
      <c r="D215" s="416"/>
      <c r="E215" s="273"/>
      <c r="F215" s="273"/>
      <c r="G215" s="273"/>
      <c r="H215" s="272"/>
    </row>
    <row r="216" spans="1:8" x14ac:dyDescent="0.55000000000000004">
      <c r="A216" s="105"/>
      <c r="B216" s="416"/>
      <c r="C216" s="416"/>
      <c r="D216" s="416"/>
      <c r="E216" s="273"/>
      <c r="F216" s="273"/>
      <c r="G216" s="273"/>
      <c r="H216" s="272"/>
    </row>
    <row r="217" spans="1:8" x14ac:dyDescent="0.55000000000000004">
      <c r="A217" s="105"/>
      <c r="B217" s="416"/>
      <c r="C217" s="416"/>
      <c r="D217" s="416"/>
      <c r="E217" s="273"/>
      <c r="F217" s="273"/>
      <c r="G217" s="273"/>
      <c r="H217" s="272"/>
    </row>
    <row r="218" spans="1:8" x14ac:dyDescent="0.55000000000000004">
      <c r="A218" s="105"/>
      <c r="B218" s="449" t="s">
        <v>296</v>
      </c>
      <c r="C218" s="449"/>
      <c r="D218" s="449"/>
      <c r="E218" s="273"/>
      <c r="F218" s="273"/>
      <c r="G218" s="273"/>
      <c r="H218" s="274"/>
    </row>
    <row r="219" spans="1:8" x14ac:dyDescent="0.55000000000000004">
      <c r="A219" s="105"/>
      <c r="B219" s="416"/>
      <c r="C219" s="416"/>
      <c r="D219" s="416"/>
      <c r="E219" s="273"/>
      <c r="F219" s="273"/>
      <c r="G219" s="273"/>
      <c r="H219" s="274"/>
    </row>
    <row r="220" spans="1:8" ht="22" customHeight="1" x14ac:dyDescent="0.55000000000000004">
      <c r="A220" s="105"/>
      <c r="B220" s="87" t="s">
        <v>366</v>
      </c>
      <c r="C220" s="112"/>
      <c r="D220" s="139"/>
      <c r="E220" s="139"/>
      <c r="F220" s="139"/>
      <c r="G220" s="140"/>
      <c r="H220" s="141"/>
    </row>
    <row r="221" spans="1:8" x14ac:dyDescent="0.55000000000000004">
      <c r="A221" s="105"/>
      <c r="B221" s="416"/>
      <c r="C221" s="416"/>
      <c r="D221" s="416"/>
      <c r="E221" s="273"/>
      <c r="F221" s="273"/>
      <c r="G221" s="273"/>
      <c r="H221" s="274"/>
    </row>
    <row r="222" spans="1:8" x14ac:dyDescent="0.55000000000000004">
      <c r="A222" s="105"/>
      <c r="B222" s="427"/>
      <c r="C222" s="440"/>
      <c r="D222" s="428"/>
      <c r="E222" s="273"/>
      <c r="F222" s="273"/>
      <c r="G222" s="273"/>
      <c r="H222" s="274"/>
    </row>
    <row r="223" spans="1:8" x14ac:dyDescent="0.55000000000000004">
      <c r="A223" s="105"/>
      <c r="B223" s="427"/>
      <c r="C223" s="440"/>
      <c r="D223" s="428"/>
      <c r="E223" s="273"/>
      <c r="F223" s="273"/>
      <c r="G223" s="273"/>
      <c r="H223" s="274"/>
    </row>
    <row r="224" spans="1:8" x14ac:dyDescent="0.55000000000000004">
      <c r="A224" s="105"/>
      <c r="B224" s="427"/>
      <c r="C224" s="440"/>
      <c r="D224" s="428"/>
      <c r="E224" s="273"/>
      <c r="F224" s="273"/>
      <c r="G224" s="273"/>
      <c r="H224" s="274"/>
    </row>
    <row r="225" spans="1:10" x14ac:dyDescent="0.55000000000000004">
      <c r="A225" s="105"/>
      <c r="B225" s="419" t="s">
        <v>296</v>
      </c>
      <c r="C225" s="420"/>
      <c r="D225" s="421"/>
      <c r="E225" s="273"/>
      <c r="F225" s="273"/>
      <c r="G225" s="273"/>
      <c r="H225" s="274"/>
    </row>
    <row r="226" spans="1:10" x14ac:dyDescent="0.55000000000000004">
      <c r="A226" s="105"/>
      <c r="B226" s="416"/>
      <c r="C226" s="416"/>
      <c r="D226" s="416"/>
      <c r="E226" s="273"/>
      <c r="F226" s="273"/>
      <c r="G226" s="273"/>
      <c r="H226" s="274"/>
    </row>
    <row r="227" spans="1:10" x14ac:dyDescent="0.55000000000000004">
      <c r="A227" s="105"/>
      <c r="B227" s="118"/>
      <c r="C227" s="118"/>
      <c r="D227" s="118"/>
      <c r="E227" s="119"/>
      <c r="F227" s="119"/>
      <c r="G227" s="119"/>
      <c r="H227" s="172"/>
    </row>
    <row r="228" spans="1:10" x14ac:dyDescent="0.55000000000000004">
      <c r="A228" s="73" t="s">
        <v>322</v>
      </c>
      <c r="B228" s="117" t="s">
        <v>323</v>
      </c>
      <c r="C228" s="118"/>
      <c r="D228" s="118"/>
      <c r="E228" s="119"/>
      <c r="F228" s="119"/>
      <c r="G228" s="119"/>
      <c r="H228" s="172"/>
      <c r="J228" s="138"/>
    </row>
    <row r="229" spans="1:10" x14ac:dyDescent="0.55000000000000004">
      <c r="A229" s="105"/>
      <c r="B229" s="414"/>
      <c r="C229" s="414"/>
      <c r="D229" s="414"/>
      <c r="E229" s="414"/>
      <c r="F229" s="414"/>
      <c r="G229" s="414"/>
      <c r="H229" s="415"/>
      <c r="J229" s="131"/>
    </row>
    <row r="230" spans="1:10" ht="43.15" customHeight="1" x14ac:dyDescent="0.55000000000000004">
      <c r="A230" s="105"/>
      <c r="B230" s="414"/>
      <c r="C230" s="414"/>
      <c r="D230" s="414"/>
      <c r="E230" s="414"/>
      <c r="F230" s="414"/>
      <c r="G230" s="414"/>
      <c r="H230" s="415"/>
      <c r="J230" s="138"/>
    </row>
    <row r="231" spans="1:10" ht="14.7" thickBot="1" x14ac:dyDescent="0.6">
      <c r="A231" s="120"/>
      <c r="B231" s="173"/>
      <c r="C231" s="174"/>
      <c r="D231" s="174"/>
      <c r="E231" s="174"/>
      <c r="F231" s="174"/>
      <c r="G231" s="174"/>
      <c r="H231" s="175"/>
    </row>
    <row r="232" spans="1:10" x14ac:dyDescent="0.55000000000000004">
      <c r="C232" s="162"/>
      <c r="E232" s="139"/>
      <c r="F232" s="91"/>
      <c r="G232" s="91"/>
      <c r="H232" s="91"/>
    </row>
  </sheetData>
  <sheetProtection algorithmName="SHA-512" hashValue="WNQPlCvm/NqliPmjJZDCYTj37C+YSQvjZ25ICyr2bfmJOru1ZeVQqtg0L0UzsZ0LHhR0+43b0+ZrXLq2bJqj8g==" saltValue="z77MWVRkEAv9idQlvk53+A==" spinCount="100000" sheet="1" objects="1" scenarios="1" insertRows="0"/>
  <mergeCells count="114">
    <mergeCell ref="G155:H155"/>
    <mergeCell ref="B97:C97"/>
    <mergeCell ref="B106:C106"/>
    <mergeCell ref="B135:H139"/>
    <mergeCell ref="D141:H141"/>
    <mergeCell ref="G144:H144"/>
    <mergeCell ref="B66:C66"/>
    <mergeCell ref="B118:C118"/>
    <mergeCell ref="B47:C47"/>
    <mergeCell ref="B64:C64"/>
    <mergeCell ref="B69:C69"/>
    <mergeCell ref="B71:C71"/>
    <mergeCell ref="B76:C76"/>
    <mergeCell ref="B85:C85"/>
    <mergeCell ref="B90:C90"/>
    <mergeCell ref="B92:C92"/>
    <mergeCell ref="B114:C114"/>
    <mergeCell ref="B115:C115"/>
    <mergeCell ref="B116:C116"/>
    <mergeCell ref="B117:C117"/>
    <mergeCell ref="B74:C74"/>
    <mergeCell ref="B86:C86"/>
    <mergeCell ref="B75:C75"/>
    <mergeCell ref="B65:C65"/>
    <mergeCell ref="B67:C67"/>
    <mergeCell ref="B68:C68"/>
    <mergeCell ref="B95:C95"/>
    <mergeCell ref="B96:C96"/>
    <mergeCell ref="B107:C107"/>
    <mergeCell ref="B108:C108"/>
    <mergeCell ref="G184:H184"/>
    <mergeCell ref="G183:H183"/>
    <mergeCell ref="G182:H182"/>
    <mergeCell ref="G158:H158"/>
    <mergeCell ref="B87:C87"/>
    <mergeCell ref="B88:C88"/>
    <mergeCell ref="B89:C89"/>
    <mergeCell ref="B93:C93"/>
    <mergeCell ref="B94:C94"/>
    <mergeCell ref="B109:C109"/>
    <mergeCell ref="B110:C110"/>
    <mergeCell ref="B111:C111"/>
    <mergeCell ref="B113:C113"/>
    <mergeCell ref="B72:C72"/>
    <mergeCell ref="B73:C73"/>
    <mergeCell ref="G156:H156"/>
    <mergeCell ref="G148:H148"/>
    <mergeCell ref="G157:H157"/>
    <mergeCell ref="B215:D215"/>
    <mergeCell ref="C127:H128"/>
    <mergeCell ref="B131:H133"/>
    <mergeCell ref="G146:H146"/>
    <mergeCell ref="G147:H147"/>
    <mergeCell ref="G167:H167"/>
    <mergeCell ref="G166:H166"/>
    <mergeCell ref="G165:H165"/>
    <mergeCell ref="G176:H176"/>
    <mergeCell ref="G175:H175"/>
    <mergeCell ref="G174:H174"/>
    <mergeCell ref="G173:H173"/>
    <mergeCell ref="G172:H172"/>
    <mergeCell ref="G159:H159"/>
    <mergeCell ref="G160:H160"/>
    <mergeCell ref="G164:H164"/>
    <mergeCell ref="G181:H181"/>
    <mergeCell ref="G195:H195"/>
    <mergeCell ref="G191:H191"/>
    <mergeCell ref="G186:H186"/>
    <mergeCell ref="G185:H185"/>
    <mergeCell ref="G149:H149"/>
    <mergeCell ref="G150:H150"/>
    <mergeCell ref="G151:H151"/>
    <mergeCell ref="B229:H230"/>
    <mergeCell ref="G171:H171"/>
    <mergeCell ref="G180:H180"/>
    <mergeCell ref="B219:D219"/>
    <mergeCell ref="B221:D221"/>
    <mergeCell ref="B216:D216"/>
    <mergeCell ref="B217:D217"/>
    <mergeCell ref="B218:D218"/>
    <mergeCell ref="A204:H204"/>
    <mergeCell ref="B205:H206"/>
    <mergeCell ref="D208:H208"/>
    <mergeCell ref="E210:H210"/>
    <mergeCell ref="G190:H190"/>
    <mergeCell ref="B226:D226"/>
    <mergeCell ref="G199:H199"/>
    <mergeCell ref="G200:H200"/>
    <mergeCell ref="B222:D222"/>
    <mergeCell ref="B214:D214"/>
    <mergeCell ref="B223:D223"/>
    <mergeCell ref="B224:D224"/>
    <mergeCell ref="B225:D225"/>
    <mergeCell ref="G194:H194"/>
    <mergeCell ref="G193:H193"/>
    <mergeCell ref="G192:H192"/>
    <mergeCell ref="B17:E18"/>
    <mergeCell ref="B50:C50"/>
    <mergeCell ref="B55:C55"/>
    <mergeCell ref="B48:C48"/>
    <mergeCell ref="A28:H28"/>
    <mergeCell ref="B29:H30"/>
    <mergeCell ref="E37:H37"/>
    <mergeCell ref="B52:C52"/>
    <mergeCell ref="B53:C53"/>
    <mergeCell ref="B54:C54"/>
    <mergeCell ref="B24:G24"/>
    <mergeCell ref="B25:G25"/>
    <mergeCell ref="B51:C51"/>
    <mergeCell ref="B43:C43"/>
    <mergeCell ref="B44:C44"/>
    <mergeCell ref="B45:C45"/>
    <mergeCell ref="B46:C46"/>
    <mergeCell ref="D33:H35"/>
  </mergeCells>
  <conditionalFormatting sqref="A41">
    <cfRule type="expression" dxfId="228" priority="4">
      <formula>$F$17="no"</formula>
    </cfRule>
  </conditionalFormatting>
  <conditionalFormatting sqref="A28:H32 A33:D33 A34:C35 A36:H164 A165:G167 A168:H171 A172:G176 A177:H180 A181:G186 A187:H190 A191:G195 A196:H231">
    <cfRule type="expression" dxfId="227" priority="1">
      <formula>AND($F$11="no",$F$13="no",$F$15="no",$F$20="no")</formula>
    </cfRule>
  </conditionalFormatting>
  <conditionalFormatting sqref="A62:H64 A65:B68 D65:H68 A69:H71 A72:B75 D72:H75 A76:H85 A86:B89 D86:H89 A90:H92 A93:B96 D93:H96 A97:H106 A107:B110 D107:H110 A111:H113 A114:B117 D114:H117 A118:H124 A170:H171 A172:G176 A177:H180 A181:G186 A187:H190 A191:G195 A196:H196">
    <cfRule type="expression" dxfId="226" priority="5">
      <formula>$F$17="no"</formula>
    </cfRule>
  </conditionalFormatting>
  <conditionalFormatting sqref="B198">
    <cfRule type="expression" dxfId="225" priority="10">
      <formula>$F$20="no"</formula>
    </cfRule>
  </conditionalFormatting>
  <conditionalFormatting sqref="C163">
    <cfRule type="expression" dxfId="224" priority="3">
      <formula>$F$17="no"</formula>
    </cfRule>
  </conditionalFormatting>
  <conditionalFormatting sqref="C198">
    <cfRule type="expression" dxfId="223" priority="2">
      <formula>$F$17="no"</formula>
    </cfRule>
  </conditionalFormatting>
  <conditionalFormatting sqref="E43:E48 E50:E56 E58:E61 E71:E77 E79:E82 E92:E98 E100:E103 E113:E119 E121:E124 B145:H152 E221:E226">
    <cfRule type="expression" dxfId="222" priority="71">
      <formula>$F$11="no"</formula>
    </cfRule>
  </conditionalFormatting>
  <conditionalFormatting sqref="E64:E69">
    <cfRule type="expression" dxfId="221" priority="38">
      <formula>$F$11="no"</formula>
    </cfRule>
  </conditionalFormatting>
  <conditionalFormatting sqref="E85:E90">
    <cfRule type="expression" dxfId="220" priority="26">
      <formula>$F$11="no"</formula>
    </cfRule>
  </conditionalFormatting>
  <conditionalFormatting sqref="E106:E111">
    <cfRule type="expression" dxfId="219" priority="14">
      <formula>$F$11="no"</formula>
    </cfRule>
  </conditionalFormatting>
  <conditionalFormatting sqref="E214:E219">
    <cfRule type="expression" dxfId="218" priority="63">
      <formula>$F$11="no"</formula>
    </cfRule>
  </conditionalFormatting>
  <conditionalFormatting sqref="F43:F48 F50:F56 F58:F61 F71:F77 F79:F82 F92:F98 F100:F103 F113:F119 F121:F124 B154:H161 F221:F226">
    <cfRule type="expression" dxfId="217" priority="70">
      <formula>$F$13="no"</formula>
    </cfRule>
  </conditionalFormatting>
  <conditionalFormatting sqref="F64:F69">
    <cfRule type="expression" dxfId="216" priority="37">
      <formula>$F$13="no"</formula>
    </cfRule>
  </conditionalFormatting>
  <conditionalFormatting sqref="F85:F90">
    <cfRule type="expression" dxfId="215" priority="25">
      <formula>$F$13="no"</formula>
    </cfRule>
  </conditionalFormatting>
  <conditionalFormatting sqref="F106:F111">
    <cfRule type="expression" dxfId="214" priority="13">
      <formula>$F$13="no"</formula>
    </cfRule>
  </conditionalFormatting>
  <conditionalFormatting sqref="F214:F219">
    <cfRule type="expression" dxfId="213" priority="62">
      <formula>$F$13="no"</formula>
    </cfRule>
  </conditionalFormatting>
  <conditionalFormatting sqref="G43:G48 G50:G56 G58:G61 G64:G69 G71:G77 G79:G82 G85:G90 G92:G98 G100:G103 G106:G111 G113:G119 G121:G124 B163:H164 B165:G167 B168:H171 B172:G176 B177:H180 B181:G186 B187:H190 B191:G195 B196:H196 G214:G219 G221:G226">
    <cfRule type="expression" dxfId="212" priority="69">
      <formula>$F$15="no"</formula>
    </cfRule>
  </conditionalFormatting>
  <conditionalFormatting sqref="H43:H48 H50:H56 H58:H61 H71:H77 H79:H82 H92:H98 H100:H103 H113:H119 H121:H124 C198:H201 H221:H226">
    <cfRule type="expression" dxfId="211" priority="68">
      <formula>$F$20="no"</formula>
    </cfRule>
  </conditionalFormatting>
  <conditionalFormatting sqref="H64:H69">
    <cfRule type="expression" dxfId="210" priority="35">
      <formula>$F$20="no"</formula>
    </cfRule>
  </conditionalFormatting>
  <conditionalFormatting sqref="H85:H90">
    <cfRule type="expression" dxfId="209" priority="23">
      <formula>$F$20="no"</formula>
    </cfRule>
  </conditionalFormatting>
  <conditionalFormatting sqref="H106:H111">
    <cfRule type="expression" dxfId="208" priority="11">
      <formula>$F$20="no"</formula>
    </cfRule>
  </conditionalFormatting>
  <conditionalFormatting sqref="H214:H219">
    <cfRule type="expression" dxfId="207" priority="60">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'Yes or No'!$A:$A</xm:f>
          </x14:formula1>
          <xm:sqref>F11 F13 F15 F20 F17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K241"/>
  <sheetViews>
    <sheetView showGridLines="0" workbookViewId="0">
      <selection activeCell="A4" sqref="A4"/>
    </sheetView>
  </sheetViews>
  <sheetFormatPr defaultColWidth="9.15625" defaultRowHeight="14.4" x14ac:dyDescent="0.55000000000000004"/>
  <cols>
    <col min="1" max="1" width="3" style="43" customWidth="1"/>
    <col min="2" max="2" width="13.578125" style="43" customWidth="1"/>
    <col min="3" max="3" width="42.41796875" style="43" customWidth="1"/>
    <col min="4" max="7" width="17.26171875" style="43" customWidth="1"/>
    <col min="8" max="8" width="22.68359375" style="43" customWidth="1"/>
    <col min="9" max="9" width="2.578125" style="43" customWidth="1"/>
    <col min="10" max="10" width="9.15625" style="43"/>
    <col min="11" max="11" width="13.68359375" style="43" bestFit="1" customWidth="1"/>
    <col min="12" max="16384" width="9.15625" style="43"/>
  </cols>
  <sheetData>
    <row r="1" spans="1:10" ht="18.75" customHeight="1" x14ac:dyDescent="0.7">
      <c r="A1" s="42" t="str">
        <f>'Cover and Instructions'!A1</f>
        <v>Georgia State Health Benefit Plan MHPAEA Parity</v>
      </c>
      <c r="H1" s="44" t="s">
        <v>59</v>
      </c>
    </row>
    <row r="2" spans="1:10" ht="25.8" x14ac:dyDescent="0.95">
      <c r="A2" s="45" t="s">
        <v>1</v>
      </c>
    </row>
    <row r="3" spans="1:10" ht="20.399999999999999" x14ac:dyDescent="0.75">
      <c r="A3" s="47" t="s">
        <v>420</v>
      </c>
    </row>
    <row r="5" spans="1:10" x14ac:dyDescent="0.55000000000000004">
      <c r="A5" s="49" t="s">
        <v>2</v>
      </c>
      <c r="C5" s="50" t="str">
        <f>'Cover and Instructions'!$D$4</f>
        <v>UnitedHealthcare</v>
      </c>
      <c r="D5" s="50"/>
      <c r="E5" s="50"/>
      <c r="F5" s="50"/>
      <c r="G5" s="50"/>
    </row>
    <row r="6" spans="1:10" x14ac:dyDescent="0.55000000000000004">
      <c r="A6" s="49" t="s">
        <v>272</v>
      </c>
      <c r="C6" s="50" t="str">
        <f>'Cover and Instructions'!D5</f>
        <v>UnitedHealthcare Statewide Statewide HMO</v>
      </c>
      <c r="D6" s="50"/>
      <c r="E6" s="50"/>
      <c r="F6" s="50"/>
      <c r="G6" s="50"/>
    </row>
    <row r="7" spans="1:10" ht="14.7" thickBot="1" x14ac:dyDescent="0.6"/>
    <row r="8" spans="1:10" x14ac:dyDescent="0.55000000000000004">
      <c r="A8" s="52" t="s">
        <v>273</v>
      </c>
      <c r="B8" s="53"/>
      <c r="C8" s="53"/>
      <c r="D8" s="53"/>
      <c r="E8" s="53"/>
      <c r="F8" s="53"/>
      <c r="G8" s="53"/>
      <c r="H8" s="54"/>
    </row>
    <row r="9" spans="1:10" ht="15" customHeight="1" x14ac:dyDescent="0.55000000000000004">
      <c r="A9" s="55" t="s">
        <v>274</v>
      </c>
      <c r="B9" s="126"/>
      <c r="C9" s="126"/>
      <c r="D9" s="126"/>
      <c r="E9" s="126"/>
      <c r="F9" s="126"/>
      <c r="G9" s="126"/>
      <c r="H9" s="127"/>
    </row>
    <row r="10" spans="1:10" x14ac:dyDescent="0.55000000000000004">
      <c r="A10" s="58"/>
      <c r="B10" s="59"/>
      <c r="C10" s="59"/>
      <c r="D10" s="59"/>
      <c r="E10" s="59"/>
      <c r="F10" s="59"/>
      <c r="G10" s="59"/>
      <c r="H10" s="60"/>
    </row>
    <row r="11" spans="1:10" x14ac:dyDescent="0.55000000000000004">
      <c r="A11" s="61" t="s">
        <v>275</v>
      </c>
      <c r="B11" s="62" t="s">
        <v>405</v>
      </c>
      <c r="C11" s="59"/>
      <c r="D11" s="59"/>
      <c r="E11" s="59"/>
      <c r="F11" s="128" t="s">
        <v>163</v>
      </c>
      <c r="G11" s="64" t="str">
        <f>IF(F11="yes","  Complete Section 1 and Section 2","")</f>
        <v/>
      </c>
      <c r="H11" s="60"/>
    </row>
    <row r="12" spans="1:10" ht="6" customHeight="1" x14ac:dyDescent="0.55000000000000004">
      <c r="A12" s="61"/>
      <c r="B12" s="62"/>
      <c r="C12" s="59"/>
      <c r="D12" s="59"/>
      <c r="E12" s="59"/>
      <c r="F12" s="59"/>
      <c r="G12" s="64"/>
      <c r="H12" s="60"/>
    </row>
    <row r="13" spans="1:10" x14ac:dyDescent="0.55000000000000004">
      <c r="A13" s="61" t="s">
        <v>277</v>
      </c>
      <c r="B13" s="62" t="s">
        <v>406</v>
      </c>
      <c r="C13" s="59"/>
      <c r="D13" s="59"/>
      <c r="E13" s="59"/>
      <c r="F13" s="128" t="s">
        <v>163</v>
      </c>
      <c r="G13" s="64" t="str">
        <f>IF(F13="yes","  Complete Section 1 and Section 2","")</f>
        <v/>
      </c>
      <c r="H13" s="60"/>
    </row>
    <row r="14" spans="1:10" ht="6" customHeight="1" x14ac:dyDescent="0.55000000000000004">
      <c r="A14" s="61"/>
      <c r="B14" s="62"/>
      <c r="C14" s="59"/>
      <c r="D14" s="59"/>
      <c r="E14" s="59"/>
      <c r="F14" s="59"/>
      <c r="G14" s="64"/>
      <c r="H14" s="60"/>
    </row>
    <row r="15" spans="1:10" x14ac:dyDescent="0.55000000000000004">
      <c r="A15" s="61" t="s">
        <v>343</v>
      </c>
      <c r="B15" s="62" t="s">
        <v>407</v>
      </c>
      <c r="C15" s="59"/>
      <c r="D15" s="59"/>
      <c r="E15" s="59"/>
      <c r="F15" s="63" t="s">
        <v>162</v>
      </c>
      <c r="G15" s="64" t="str">
        <f>IF(F15="yes","  Complete Section 1 and Section 2","")</f>
        <v xml:space="preserve">  Complete Section 1 and Section 2</v>
      </c>
      <c r="H15" s="60"/>
      <c r="J15" s="131"/>
    </row>
    <row r="16" spans="1:10" ht="6" customHeight="1" x14ac:dyDescent="0.55000000000000004">
      <c r="A16" s="61"/>
      <c r="B16" s="62"/>
      <c r="C16" s="59"/>
      <c r="D16" s="59"/>
      <c r="E16" s="59"/>
      <c r="F16" s="59"/>
      <c r="G16" s="64"/>
      <c r="H16" s="60"/>
      <c r="J16" s="49"/>
    </row>
    <row r="17" spans="1:10" x14ac:dyDescent="0.55000000000000004">
      <c r="A17" s="61" t="s">
        <v>345</v>
      </c>
      <c r="B17" s="429" t="s">
        <v>408</v>
      </c>
      <c r="C17" s="429"/>
      <c r="D17" s="429"/>
      <c r="E17" s="429"/>
      <c r="F17" s="128" t="s">
        <v>163</v>
      </c>
      <c r="G17" s="64" t="str">
        <f>IF(F17="yes","  Report each income level in separate tiers in Section 1 and Section 2","")</f>
        <v/>
      </c>
      <c r="H17" s="60"/>
      <c r="J17" s="49"/>
    </row>
    <row r="18" spans="1:10" x14ac:dyDescent="0.55000000000000004">
      <c r="A18" s="61"/>
      <c r="B18" s="429"/>
      <c r="C18" s="429"/>
      <c r="D18" s="429"/>
      <c r="E18" s="429"/>
      <c r="F18" s="59"/>
      <c r="G18" s="64"/>
      <c r="H18" s="60"/>
      <c r="J18" s="49"/>
    </row>
    <row r="19" spans="1:10" ht="6" customHeight="1" x14ac:dyDescent="0.55000000000000004">
      <c r="A19" s="61"/>
      <c r="B19" s="62"/>
      <c r="C19" s="59"/>
      <c r="D19" s="59"/>
      <c r="E19" s="59"/>
      <c r="F19" s="59"/>
      <c r="G19" s="64"/>
      <c r="H19" s="60"/>
      <c r="J19" s="49"/>
    </row>
    <row r="20" spans="1:10" x14ac:dyDescent="0.55000000000000004">
      <c r="A20" s="61" t="s">
        <v>347</v>
      </c>
      <c r="B20" s="62" t="s">
        <v>409</v>
      </c>
      <c r="C20" s="59"/>
      <c r="D20" s="59"/>
      <c r="E20" s="59"/>
      <c r="F20" s="128" t="s">
        <v>162</v>
      </c>
      <c r="G20" s="64" t="str">
        <f>IF(F20="yes","  Complete Section 1 and Section 2","")</f>
        <v xml:space="preserve">  Complete Section 1 and Section 2</v>
      </c>
      <c r="H20" s="60"/>
      <c r="J20" s="131"/>
    </row>
    <row r="21" spans="1:10" ht="6" customHeight="1" x14ac:dyDescent="0.55000000000000004">
      <c r="A21" s="61"/>
      <c r="B21" s="62"/>
      <c r="C21" s="59"/>
      <c r="D21" s="59"/>
      <c r="E21" s="59"/>
      <c r="F21" s="59"/>
      <c r="G21" s="64"/>
      <c r="H21" s="129"/>
    </row>
    <row r="22" spans="1:10" x14ac:dyDescent="0.55000000000000004">
      <c r="A22" s="61" t="s">
        <v>349</v>
      </c>
      <c r="B22" s="62"/>
      <c r="C22" s="59"/>
      <c r="D22" s="59"/>
      <c r="E22" s="59"/>
      <c r="F22" s="66"/>
      <c r="G22" s="64"/>
      <c r="H22" s="129"/>
    </row>
    <row r="23" spans="1:10" x14ac:dyDescent="0.55000000000000004">
      <c r="A23" s="61"/>
      <c r="B23" s="62" t="s">
        <v>350</v>
      </c>
      <c r="C23" s="59"/>
      <c r="D23" s="59"/>
      <c r="E23" s="59"/>
      <c r="F23" s="66"/>
      <c r="G23" s="64"/>
      <c r="H23" s="129"/>
    </row>
    <row r="24" spans="1:10" x14ac:dyDescent="0.55000000000000004">
      <c r="A24" s="61"/>
      <c r="B24" s="436"/>
      <c r="C24" s="436"/>
      <c r="D24" s="436"/>
      <c r="E24" s="436"/>
      <c r="F24" s="436"/>
      <c r="G24" s="436"/>
      <c r="H24" s="129"/>
      <c r="J24" s="131"/>
    </row>
    <row r="25" spans="1:10" x14ac:dyDescent="0.55000000000000004">
      <c r="A25" s="61"/>
      <c r="B25" s="437"/>
      <c r="C25" s="437"/>
      <c r="D25" s="437"/>
      <c r="E25" s="437"/>
      <c r="F25" s="437"/>
      <c r="G25" s="437"/>
      <c r="H25" s="129"/>
      <c r="J25" s="132"/>
    </row>
    <row r="26" spans="1:10" ht="14.7" thickBot="1" x14ac:dyDescent="0.6">
      <c r="A26" s="67"/>
      <c r="B26" s="68"/>
      <c r="C26" s="69"/>
      <c r="D26" s="69"/>
      <c r="E26" s="69"/>
      <c r="F26" s="69"/>
      <c r="G26" s="69"/>
      <c r="H26" s="133"/>
    </row>
    <row r="27" spans="1:10" ht="14.7" thickBot="1" x14ac:dyDescent="0.6"/>
    <row r="28" spans="1:10" ht="15.9" thickBot="1" x14ac:dyDescent="0.65">
      <c r="A28" s="403" t="s">
        <v>410</v>
      </c>
      <c r="B28" s="404"/>
      <c r="C28" s="404"/>
      <c r="D28" s="404"/>
      <c r="E28" s="404"/>
      <c r="F28" s="404"/>
      <c r="G28" s="404"/>
      <c r="H28" s="405"/>
    </row>
    <row r="29" spans="1:10" x14ac:dyDescent="0.55000000000000004">
      <c r="A29" s="73" t="s">
        <v>280</v>
      </c>
      <c r="B29" s="430" t="s">
        <v>352</v>
      </c>
      <c r="C29" s="430"/>
      <c r="D29" s="430"/>
      <c r="E29" s="430"/>
      <c r="F29" s="430"/>
      <c r="G29" s="430"/>
      <c r="H29" s="431"/>
    </row>
    <row r="30" spans="1:10" x14ac:dyDescent="0.55000000000000004">
      <c r="A30" s="73"/>
      <c r="B30" s="432"/>
      <c r="C30" s="432"/>
      <c r="D30" s="432"/>
      <c r="E30" s="432"/>
      <c r="F30" s="432"/>
      <c r="G30" s="432"/>
      <c r="H30" s="433"/>
    </row>
    <row r="31" spans="1:10" x14ac:dyDescent="0.55000000000000004">
      <c r="A31" s="73"/>
      <c r="B31" s="76" t="s">
        <v>282</v>
      </c>
      <c r="C31" s="77"/>
      <c r="D31" s="77"/>
      <c r="E31" s="77"/>
      <c r="F31" s="77"/>
      <c r="G31" s="77"/>
      <c r="H31" s="78"/>
    </row>
    <row r="32" spans="1:10" x14ac:dyDescent="0.55000000000000004">
      <c r="A32" s="73"/>
      <c r="C32" s="77"/>
      <c r="D32" s="77"/>
      <c r="E32" s="77"/>
      <c r="F32" s="77"/>
      <c r="G32" s="77"/>
      <c r="H32" s="78"/>
    </row>
    <row r="33" spans="1:11" x14ac:dyDescent="0.55000000000000004">
      <c r="A33" s="73"/>
      <c r="B33" s="49" t="s">
        <v>283</v>
      </c>
      <c r="D33" s="438" t="s">
        <v>353</v>
      </c>
      <c r="E33" s="438"/>
      <c r="F33" s="438"/>
      <c r="G33" s="438"/>
      <c r="H33" s="439"/>
      <c r="J33" s="131"/>
    </row>
    <row r="34" spans="1:11" ht="15" customHeight="1" x14ac:dyDescent="0.55000000000000004">
      <c r="A34" s="73"/>
      <c r="B34" s="49"/>
      <c r="D34" s="438"/>
      <c r="E34" s="438"/>
      <c r="F34" s="438"/>
      <c r="G34" s="438"/>
      <c r="H34" s="439"/>
      <c r="J34" s="131"/>
    </row>
    <row r="35" spans="1:11" x14ac:dyDescent="0.55000000000000004">
      <c r="A35" s="73"/>
      <c r="B35" s="49"/>
      <c r="D35" s="438"/>
      <c r="E35" s="438"/>
      <c r="F35" s="438"/>
      <c r="G35" s="438"/>
      <c r="H35" s="439"/>
    </row>
    <row r="36" spans="1:11" x14ac:dyDescent="0.55000000000000004">
      <c r="A36" s="73"/>
      <c r="C36" s="77"/>
      <c r="D36" s="77"/>
      <c r="E36" s="77"/>
      <c r="F36" s="77"/>
      <c r="G36" s="77"/>
      <c r="H36" s="78"/>
    </row>
    <row r="37" spans="1:11" ht="15" customHeight="1" x14ac:dyDescent="0.55000000000000004">
      <c r="A37" s="105"/>
      <c r="B37" s="77"/>
      <c r="C37" s="77"/>
      <c r="D37" s="77"/>
      <c r="E37" s="434" t="s">
        <v>354</v>
      </c>
      <c r="F37" s="434"/>
      <c r="G37" s="434"/>
      <c r="H37" s="435"/>
    </row>
    <row r="38" spans="1:11" x14ac:dyDescent="0.55000000000000004">
      <c r="A38" s="105"/>
      <c r="E38" s="79" t="s">
        <v>284</v>
      </c>
      <c r="F38" s="79" t="s">
        <v>284</v>
      </c>
      <c r="G38" s="79" t="s">
        <v>284</v>
      </c>
      <c r="H38" s="80" t="s">
        <v>284</v>
      </c>
    </row>
    <row r="39" spans="1:11" x14ac:dyDescent="0.55000000000000004">
      <c r="A39" s="105"/>
      <c r="B39" s="79"/>
      <c r="C39" s="79"/>
      <c r="D39" s="79" t="s">
        <v>411</v>
      </c>
      <c r="E39" s="79" t="s">
        <v>288</v>
      </c>
      <c r="F39" s="79" t="s">
        <v>288</v>
      </c>
      <c r="G39" s="79" t="s">
        <v>288</v>
      </c>
      <c r="H39" s="80" t="s">
        <v>288</v>
      </c>
      <c r="J39" s="176"/>
    </row>
    <row r="40" spans="1:11" x14ac:dyDescent="0.55000000000000004">
      <c r="A40" s="105"/>
      <c r="B40" s="81" t="s">
        <v>412</v>
      </c>
      <c r="C40" s="82"/>
      <c r="D40" s="82" t="s">
        <v>284</v>
      </c>
      <c r="E40" s="82" t="s">
        <v>357</v>
      </c>
      <c r="F40" s="82" t="s">
        <v>358</v>
      </c>
      <c r="G40" s="82" t="s">
        <v>359</v>
      </c>
      <c r="H40" s="134" t="s">
        <v>360</v>
      </c>
      <c r="J40" s="177"/>
    </row>
    <row r="41" spans="1:11" x14ac:dyDescent="0.55000000000000004">
      <c r="A41" s="136" t="s">
        <v>361</v>
      </c>
      <c r="B41" s="137"/>
      <c r="C41" s="79"/>
      <c r="D41" s="79"/>
      <c r="E41" s="79"/>
      <c r="F41" s="79"/>
      <c r="G41" s="79"/>
      <c r="H41" s="80"/>
      <c r="J41" s="177"/>
    </row>
    <row r="42" spans="1:11" ht="22" customHeight="1" x14ac:dyDescent="0.55000000000000004">
      <c r="A42" s="105"/>
      <c r="B42" s="87" t="s">
        <v>362</v>
      </c>
      <c r="C42" s="79"/>
      <c r="D42" s="79"/>
      <c r="E42" s="79"/>
      <c r="F42" s="79"/>
      <c r="G42" s="79"/>
      <c r="H42" s="80"/>
      <c r="K42" s="181"/>
    </row>
    <row r="43" spans="1:11" ht="15" customHeight="1" x14ac:dyDescent="0.55000000000000004">
      <c r="A43" s="105"/>
      <c r="B43" s="416" t="s">
        <v>421</v>
      </c>
      <c r="C43" s="416"/>
      <c r="D43" s="262">
        <v>1730432.5406740818</v>
      </c>
      <c r="E43" s="263">
        <v>0</v>
      </c>
      <c r="F43" s="263">
        <v>0</v>
      </c>
      <c r="G43" s="264">
        <v>0</v>
      </c>
      <c r="H43" s="265">
        <v>1730432.5406740818</v>
      </c>
    </row>
    <row r="44" spans="1:11" ht="15" customHeight="1" x14ac:dyDescent="0.55000000000000004">
      <c r="A44" s="105"/>
      <c r="B44" s="427" t="s">
        <v>422</v>
      </c>
      <c r="C44" s="428"/>
      <c r="D44" s="262">
        <v>9565918.2783015724</v>
      </c>
      <c r="E44" s="263">
        <v>9565918.2783015724</v>
      </c>
      <c r="F44" s="263">
        <v>9565918.2783015724</v>
      </c>
      <c r="G44" s="264">
        <v>0</v>
      </c>
      <c r="H44" s="265">
        <v>9565918.2783015724</v>
      </c>
    </row>
    <row r="45" spans="1:11" ht="15" customHeight="1" x14ac:dyDescent="0.55000000000000004">
      <c r="A45" s="105"/>
      <c r="B45" s="427" t="s">
        <v>423</v>
      </c>
      <c r="C45" s="428"/>
      <c r="D45" s="262">
        <v>1452310.6614991506</v>
      </c>
      <c r="E45" s="263">
        <v>1452310.6614991506</v>
      </c>
      <c r="F45" s="263">
        <v>1452310.6614991506</v>
      </c>
      <c r="G45" s="264">
        <v>0</v>
      </c>
      <c r="H45" s="265">
        <v>1452310.6614991506</v>
      </c>
    </row>
    <row r="46" spans="1:11" ht="15" customHeight="1" x14ac:dyDescent="0.55000000000000004">
      <c r="A46" s="105"/>
      <c r="B46" s="427" t="s">
        <v>424</v>
      </c>
      <c r="C46" s="428"/>
      <c r="D46" s="262">
        <v>0</v>
      </c>
      <c r="E46" s="263">
        <v>0</v>
      </c>
      <c r="F46" s="263">
        <v>0</v>
      </c>
      <c r="G46" s="264">
        <v>0</v>
      </c>
      <c r="H46" s="265">
        <v>0</v>
      </c>
    </row>
    <row r="47" spans="1:11" ht="15" customHeight="1" x14ac:dyDescent="0.55000000000000004">
      <c r="A47" s="105"/>
      <c r="B47" s="370" t="s">
        <v>425</v>
      </c>
      <c r="C47" s="371"/>
      <c r="D47" s="262">
        <v>895220.45000000007</v>
      </c>
      <c r="E47" s="263">
        <v>895220.45000000007</v>
      </c>
      <c r="F47" s="263">
        <v>895220.45000000007</v>
      </c>
      <c r="G47" s="264">
        <v>0</v>
      </c>
      <c r="H47" s="265">
        <v>895220.45000000007</v>
      </c>
    </row>
    <row r="48" spans="1:11" ht="15" customHeight="1" x14ac:dyDescent="0.55000000000000004">
      <c r="A48" s="105"/>
      <c r="B48" s="370" t="s">
        <v>426</v>
      </c>
      <c r="C48" s="371"/>
      <c r="D48" s="262">
        <v>940256.08000000007</v>
      </c>
      <c r="E48" s="263">
        <v>940256.08000000007</v>
      </c>
      <c r="F48" s="263">
        <v>940256.08000000007</v>
      </c>
      <c r="G48" s="264">
        <v>0</v>
      </c>
      <c r="H48" s="265">
        <v>940256.08000000007</v>
      </c>
    </row>
    <row r="49" spans="1:10" ht="15" customHeight="1" x14ac:dyDescent="0.55000000000000004">
      <c r="A49" s="105"/>
      <c r="B49" s="370" t="s">
        <v>427</v>
      </c>
      <c r="C49" s="371"/>
      <c r="D49" s="262">
        <v>756818.27</v>
      </c>
      <c r="E49" s="263">
        <v>756818.27</v>
      </c>
      <c r="F49" s="263">
        <v>756818.27</v>
      </c>
      <c r="G49" s="264">
        <v>0</v>
      </c>
      <c r="H49" s="265">
        <v>756818.27</v>
      </c>
    </row>
    <row r="50" spans="1:10" ht="15" customHeight="1" x14ac:dyDescent="0.55000000000000004">
      <c r="A50" s="105"/>
      <c r="B50" s="370" t="s">
        <v>428</v>
      </c>
      <c r="C50" s="371"/>
      <c r="D50" s="262">
        <v>60413.65</v>
      </c>
      <c r="E50" s="263">
        <v>0</v>
      </c>
      <c r="F50" s="263">
        <v>0</v>
      </c>
      <c r="G50" s="264">
        <v>60413.65</v>
      </c>
      <c r="H50" s="265">
        <v>60413.65</v>
      </c>
    </row>
    <row r="51" spans="1:10" ht="15" customHeight="1" x14ac:dyDescent="0.55000000000000004">
      <c r="A51" s="105"/>
      <c r="B51" s="370" t="s">
        <v>429</v>
      </c>
      <c r="C51" s="371"/>
      <c r="D51" s="262">
        <v>682016.77153820754</v>
      </c>
      <c r="E51" s="263">
        <v>0</v>
      </c>
      <c r="F51" s="263">
        <v>0</v>
      </c>
      <c r="G51" s="264">
        <v>682016.77153820754</v>
      </c>
      <c r="H51" s="265">
        <v>682016.77153820754</v>
      </c>
    </row>
    <row r="52" spans="1:10" ht="15" customHeight="1" x14ac:dyDescent="0.55000000000000004">
      <c r="A52" s="105"/>
      <c r="B52" s="370" t="s">
        <v>430</v>
      </c>
      <c r="C52" s="371"/>
      <c r="D52" s="262">
        <v>303208.43261339574</v>
      </c>
      <c r="E52" s="263">
        <v>0</v>
      </c>
      <c r="F52" s="263">
        <v>0</v>
      </c>
      <c r="G52" s="264">
        <v>303208.43261339574</v>
      </c>
      <c r="H52" s="265">
        <v>303208.43261339574</v>
      </c>
    </row>
    <row r="53" spans="1:10" ht="15" customHeight="1" x14ac:dyDescent="0.55000000000000004">
      <c r="A53" s="105"/>
      <c r="B53" s="370" t="s">
        <v>431</v>
      </c>
      <c r="C53" s="371"/>
      <c r="D53" s="262">
        <v>6256108.964154576</v>
      </c>
      <c r="E53" s="263">
        <v>6256108.964154576</v>
      </c>
      <c r="F53" s="263">
        <v>6256108.964154576</v>
      </c>
      <c r="G53" s="264">
        <v>0</v>
      </c>
      <c r="H53" s="265">
        <v>6256108.964154576</v>
      </c>
    </row>
    <row r="54" spans="1:10" ht="15" customHeight="1" x14ac:dyDescent="0.55000000000000004">
      <c r="A54" s="105"/>
      <c r="B54" s="370" t="s">
        <v>432</v>
      </c>
      <c r="C54" s="371"/>
      <c r="D54" s="262">
        <v>3718.6258859180157</v>
      </c>
      <c r="E54" s="263">
        <v>0</v>
      </c>
      <c r="F54" s="263">
        <v>0</v>
      </c>
      <c r="G54" s="264">
        <v>3718.6258859180157</v>
      </c>
      <c r="H54" s="265">
        <v>3718.6258859180157</v>
      </c>
    </row>
    <row r="55" spans="1:10" ht="15" customHeight="1" x14ac:dyDescent="0.55000000000000004">
      <c r="A55" s="105"/>
      <c r="B55" s="370" t="s">
        <v>433</v>
      </c>
      <c r="C55" s="370"/>
      <c r="D55" s="262">
        <v>38115.681579975382</v>
      </c>
      <c r="E55" s="263">
        <v>0</v>
      </c>
      <c r="F55" s="263">
        <v>0</v>
      </c>
      <c r="G55" s="264">
        <v>38115.681579975382</v>
      </c>
      <c r="H55" s="265">
        <v>38115.681579975382</v>
      </c>
    </row>
    <row r="56" spans="1:10" ht="15" customHeight="1" x14ac:dyDescent="0.55000000000000004">
      <c r="A56" s="105"/>
      <c r="B56" s="416" t="s">
        <v>434</v>
      </c>
      <c r="C56" s="416"/>
      <c r="D56" s="262">
        <v>194798.70525438967</v>
      </c>
      <c r="E56" s="263">
        <v>194798.70525438967</v>
      </c>
      <c r="F56" s="263">
        <v>194798.70525438967</v>
      </c>
      <c r="G56" s="264">
        <v>0</v>
      </c>
      <c r="H56" s="265">
        <v>194798.70525438967</v>
      </c>
    </row>
    <row r="57" spans="1:10" ht="15" customHeight="1" x14ac:dyDescent="0.55000000000000004">
      <c r="A57" s="105"/>
      <c r="B57" s="427"/>
      <c r="C57" s="428"/>
      <c r="D57" s="262"/>
      <c r="E57" s="263"/>
      <c r="F57" s="263"/>
      <c r="G57" s="264"/>
      <c r="H57" s="265"/>
    </row>
    <row r="58" spans="1:10" ht="15" customHeight="1" x14ac:dyDescent="0.55000000000000004">
      <c r="A58" s="105"/>
      <c r="B58" s="419" t="s">
        <v>296</v>
      </c>
      <c r="C58" s="421"/>
      <c r="D58" s="262"/>
      <c r="E58" s="263"/>
      <c r="F58" s="263"/>
      <c r="G58" s="264"/>
      <c r="H58" s="265"/>
    </row>
    <row r="59" spans="1:10" x14ac:dyDescent="0.55000000000000004">
      <c r="A59" s="105"/>
      <c r="B59" s="416"/>
      <c r="C59" s="416"/>
      <c r="D59" s="263"/>
      <c r="E59" s="263"/>
      <c r="F59" s="263"/>
      <c r="G59" s="266"/>
      <c r="H59" s="267"/>
    </row>
    <row r="60" spans="1:10" ht="22" customHeight="1" x14ac:dyDescent="0.55000000000000004">
      <c r="A60" s="105"/>
      <c r="B60" s="87" t="s">
        <v>366</v>
      </c>
      <c r="C60" s="112"/>
      <c r="D60" s="139"/>
      <c r="E60" s="139"/>
      <c r="F60" s="139"/>
      <c r="G60" s="140"/>
      <c r="H60" s="141"/>
      <c r="J60" s="177"/>
    </row>
    <row r="61" spans="1:10" x14ac:dyDescent="0.55000000000000004">
      <c r="A61" s="105"/>
      <c r="B61" s="416"/>
      <c r="C61" s="416"/>
      <c r="D61" s="263"/>
      <c r="E61" s="263"/>
      <c r="F61" s="263"/>
      <c r="G61" s="266"/>
      <c r="H61" s="267"/>
    </row>
    <row r="62" spans="1:10" x14ac:dyDescent="0.55000000000000004">
      <c r="A62" s="105"/>
      <c r="B62" s="427"/>
      <c r="C62" s="428"/>
      <c r="D62" s="263"/>
      <c r="E62" s="263"/>
      <c r="F62" s="263"/>
      <c r="G62" s="266"/>
      <c r="H62" s="267"/>
    </row>
    <row r="63" spans="1:10" x14ac:dyDescent="0.55000000000000004">
      <c r="A63" s="105"/>
      <c r="B63" s="427"/>
      <c r="C63" s="428"/>
      <c r="D63" s="263"/>
      <c r="E63" s="263"/>
      <c r="F63" s="263"/>
      <c r="G63" s="266"/>
      <c r="H63" s="267"/>
    </row>
    <row r="64" spans="1:10" x14ac:dyDescent="0.55000000000000004">
      <c r="A64" s="105"/>
      <c r="B64" s="427"/>
      <c r="C64" s="428"/>
      <c r="D64" s="263"/>
      <c r="E64" s="263"/>
      <c r="F64" s="263"/>
      <c r="G64" s="266"/>
      <c r="H64" s="267"/>
    </row>
    <row r="65" spans="1:10" x14ac:dyDescent="0.55000000000000004">
      <c r="A65" s="105"/>
      <c r="B65" s="419" t="s">
        <v>296</v>
      </c>
      <c r="C65" s="421"/>
      <c r="D65" s="263"/>
      <c r="E65" s="263"/>
      <c r="F65" s="263"/>
      <c r="G65" s="266"/>
      <c r="H65" s="267"/>
    </row>
    <row r="66" spans="1:10" x14ac:dyDescent="0.55000000000000004">
      <c r="A66" s="105"/>
      <c r="B66" s="416"/>
      <c r="C66" s="416"/>
      <c r="D66" s="263"/>
      <c r="E66" s="263"/>
      <c r="F66" s="263"/>
      <c r="G66" s="266"/>
      <c r="H66" s="267"/>
    </row>
    <row r="67" spans="1:10" x14ac:dyDescent="0.55000000000000004">
      <c r="A67" s="105"/>
      <c r="B67" s="142"/>
      <c r="C67" s="119"/>
      <c r="D67" s="143">
        <f>SUM(D43:D66)</f>
        <v>22879337.111501265</v>
      </c>
      <c r="E67" s="144">
        <f>SUM(E43:E66)</f>
        <v>20061431.409209687</v>
      </c>
      <c r="F67" s="144">
        <f>SUM(F43:F66)</f>
        <v>20061431.409209687</v>
      </c>
      <c r="G67" s="143">
        <f>SUM(G43:G66)</f>
        <v>1087473.1616174967</v>
      </c>
      <c r="H67" s="145">
        <f>SUM(H43:H66)</f>
        <v>22879337.111501265</v>
      </c>
    </row>
    <row r="68" spans="1:10" x14ac:dyDescent="0.55000000000000004">
      <c r="A68" s="73" t="s">
        <v>309</v>
      </c>
      <c r="B68" s="49" t="s">
        <v>367</v>
      </c>
      <c r="C68" s="119"/>
      <c r="D68" s="146"/>
      <c r="E68" s="146"/>
      <c r="F68" s="146"/>
      <c r="G68" s="140"/>
      <c r="H68" s="141"/>
    </row>
    <row r="69" spans="1:10" x14ac:dyDescent="0.55000000000000004">
      <c r="A69" s="105"/>
      <c r="C69" s="43" t="s">
        <v>368</v>
      </c>
      <c r="D69" s="143">
        <f>D67</f>
        <v>22879337.111501265</v>
      </c>
      <c r="E69" s="144">
        <f t="shared" ref="E69:H69" si="0">E67</f>
        <v>20061431.409209687</v>
      </c>
      <c r="F69" s="144">
        <f t="shared" si="0"/>
        <v>20061431.409209687</v>
      </c>
      <c r="G69" s="143">
        <f t="shared" si="0"/>
        <v>1087473.1616174967</v>
      </c>
      <c r="H69" s="149">
        <f t="shared" si="0"/>
        <v>22879337.111501265</v>
      </c>
    </row>
    <row r="70" spans="1:10" x14ac:dyDescent="0.55000000000000004">
      <c r="A70" s="105"/>
      <c r="C70" s="43" t="s">
        <v>369</v>
      </c>
      <c r="E70" s="296">
        <f>E69/D69</f>
        <v>0.87683621738870055</v>
      </c>
      <c r="F70" s="296">
        <f>F69/D69</f>
        <v>0.87683621738870055</v>
      </c>
      <c r="G70" s="296">
        <f>G69/D69</f>
        <v>4.7530798480644461E-2</v>
      </c>
      <c r="H70" s="297">
        <f>H69/D69</f>
        <v>1</v>
      </c>
    </row>
    <row r="71" spans="1:10" x14ac:dyDescent="0.55000000000000004">
      <c r="A71" s="105"/>
      <c r="C71" s="43" t="s">
        <v>370</v>
      </c>
      <c r="E71" s="91" t="str">
        <f>IF(E70&gt;=(2/3),"Yes","No")</f>
        <v>Yes</v>
      </c>
      <c r="F71" s="91" t="str">
        <f>IF(F70&gt;=(2/3),"Yes","No")</f>
        <v>Yes</v>
      </c>
      <c r="G71" s="91" t="str">
        <f>IF(G70&gt;=(2/3),"Yes","No")</f>
        <v>No</v>
      </c>
      <c r="H71" s="150" t="str">
        <f>IF(H70&gt;=(2/3),"Yes","No")</f>
        <v>Yes</v>
      </c>
    </row>
    <row r="72" spans="1:10" x14ac:dyDescent="0.55000000000000004">
      <c r="A72" s="105"/>
      <c r="B72" s="83"/>
      <c r="C72" s="83"/>
      <c r="D72" s="83"/>
      <c r="E72" s="151" t="str">
        <f>IF(E71="No", "Note A", "Note B")</f>
        <v>Note B</v>
      </c>
      <c r="F72" s="151" t="str">
        <f>IF(F71="No", "Note A", "Note B")</f>
        <v>Note B</v>
      </c>
      <c r="G72" s="151" t="str">
        <f>IF(G71="No", "Note A", "Note B")</f>
        <v>Note A</v>
      </c>
      <c r="H72" s="152" t="str">
        <f>IF(H71="No", "Note A", "Note B")</f>
        <v>Note B</v>
      </c>
    </row>
    <row r="73" spans="1:10" x14ac:dyDescent="0.55000000000000004">
      <c r="A73" s="136" t="s">
        <v>371</v>
      </c>
      <c r="D73" s="153"/>
      <c r="E73" s="153"/>
      <c r="F73" s="153"/>
      <c r="G73" s="153"/>
      <c r="H73" s="75"/>
    </row>
    <row r="74" spans="1:10" x14ac:dyDescent="0.55000000000000004">
      <c r="A74" s="105"/>
      <c r="B74" s="87" t="s">
        <v>362</v>
      </c>
      <c r="C74" s="79"/>
      <c r="D74" s="79"/>
      <c r="E74" s="79"/>
      <c r="F74" s="79"/>
      <c r="G74" s="79"/>
      <c r="H74" s="80"/>
      <c r="J74" s="138"/>
    </row>
    <row r="75" spans="1:10" x14ac:dyDescent="0.55000000000000004">
      <c r="A75" s="105"/>
      <c r="B75" s="416"/>
      <c r="C75" s="416"/>
      <c r="D75" s="262"/>
      <c r="E75" s="263"/>
      <c r="F75" s="263"/>
      <c r="G75" s="264"/>
      <c r="H75" s="265"/>
      <c r="J75" s="131"/>
    </row>
    <row r="76" spans="1:10" x14ac:dyDescent="0.55000000000000004">
      <c r="A76" s="105"/>
      <c r="B76" s="427"/>
      <c r="C76" s="428"/>
      <c r="D76" s="262"/>
      <c r="E76" s="263"/>
      <c r="F76" s="263"/>
      <c r="G76" s="264"/>
      <c r="H76" s="265"/>
      <c r="J76" s="131"/>
    </row>
    <row r="77" spans="1:10" x14ac:dyDescent="0.55000000000000004">
      <c r="A77" s="105"/>
      <c r="B77" s="427"/>
      <c r="C77" s="428"/>
      <c r="D77" s="262"/>
      <c r="E77" s="263"/>
      <c r="F77" s="263"/>
      <c r="G77" s="264"/>
      <c r="H77" s="265"/>
      <c r="J77" s="131"/>
    </row>
    <row r="78" spans="1:10" x14ac:dyDescent="0.55000000000000004">
      <c r="A78" s="105"/>
      <c r="B78" s="427"/>
      <c r="C78" s="428"/>
      <c r="D78" s="262"/>
      <c r="E78" s="263"/>
      <c r="F78" s="263"/>
      <c r="G78" s="264"/>
      <c r="H78" s="265"/>
      <c r="J78" s="131"/>
    </row>
    <row r="79" spans="1:10" x14ac:dyDescent="0.55000000000000004">
      <c r="A79" s="105"/>
      <c r="B79" s="419" t="s">
        <v>296</v>
      </c>
      <c r="C79" s="421"/>
      <c r="D79" s="262"/>
      <c r="E79" s="263"/>
      <c r="F79" s="263"/>
      <c r="G79" s="264"/>
      <c r="H79" s="265"/>
      <c r="J79" s="131"/>
    </row>
    <row r="80" spans="1:10" x14ac:dyDescent="0.55000000000000004">
      <c r="A80" s="105"/>
      <c r="B80" s="416"/>
      <c r="C80" s="416"/>
      <c r="D80" s="263"/>
      <c r="E80" s="263"/>
      <c r="F80" s="263"/>
      <c r="G80" s="266"/>
      <c r="H80" s="267"/>
    </row>
    <row r="81" spans="1:10" x14ac:dyDescent="0.55000000000000004">
      <c r="A81" s="105"/>
      <c r="B81" s="87" t="s">
        <v>366</v>
      </c>
      <c r="C81" s="112"/>
      <c r="D81" s="139"/>
      <c r="E81" s="139"/>
      <c r="F81" s="139"/>
      <c r="G81" s="140"/>
      <c r="H81" s="141"/>
    </row>
    <row r="82" spans="1:10" x14ac:dyDescent="0.55000000000000004">
      <c r="A82" s="105"/>
      <c r="B82" s="416"/>
      <c r="C82" s="416"/>
      <c r="D82" s="263"/>
      <c r="E82" s="263"/>
      <c r="F82" s="263"/>
      <c r="G82" s="266"/>
      <c r="H82" s="267"/>
    </row>
    <row r="83" spans="1:10" x14ac:dyDescent="0.55000000000000004">
      <c r="A83" s="105"/>
      <c r="B83" s="427"/>
      <c r="C83" s="428"/>
      <c r="D83" s="263"/>
      <c r="E83" s="263"/>
      <c r="F83" s="263"/>
      <c r="G83" s="266"/>
      <c r="H83" s="267"/>
    </row>
    <row r="84" spans="1:10" x14ac:dyDescent="0.55000000000000004">
      <c r="A84" s="105"/>
      <c r="B84" s="427"/>
      <c r="C84" s="428"/>
      <c r="D84" s="263"/>
      <c r="E84" s="263"/>
      <c r="F84" s="263"/>
      <c r="G84" s="266"/>
      <c r="H84" s="267"/>
    </row>
    <row r="85" spans="1:10" x14ac:dyDescent="0.55000000000000004">
      <c r="A85" s="105"/>
      <c r="B85" s="427"/>
      <c r="C85" s="428"/>
      <c r="D85" s="263"/>
      <c r="E85" s="263"/>
      <c r="F85" s="263"/>
      <c r="G85" s="266"/>
      <c r="H85" s="267"/>
    </row>
    <row r="86" spans="1:10" x14ac:dyDescent="0.55000000000000004">
      <c r="A86" s="105"/>
      <c r="B86" s="419" t="s">
        <v>296</v>
      </c>
      <c r="C86" s="421"/>
      <c r="D86" s="263"/>
      <c r="E86" s="263"/>
      <c r="F86" s="263"/>
      <c r="G86" s="266"/>
      <c r="H86" s="267"/>
    </row>
    <row r="87" spans="1:10" x14ac:dyDescent="0.55000000000000004">
      <c r="A87" s="105"/>
      <c r="B87" s="416"/>
      <c r="C87" s="416"/>
      <c r="D87" s="263"/>
      <c r="E87" s="263"/>
      <c r="F87" s="263"/>
      <c r="G87" s="266"/>
      <c r="H87" s="267"/>
    </row>
    <row r="88" spans="1:10" x14ac:dyDescent="0.55000000000000004">
      <c r="A88" s="105"/>
      <c r="B88" s="142"/>
      <c r="C88" s="119"/>
      <c r="D88" s="143">
        <f>SUM(D75:D87)</f>
        <v>0</v>
      </c>
      <c r="E88" s="144">
        <f>SUM(E75:E87)</f>
        <v>0</v>
      </c>
      <c r="F88" s="144">
        <f>SUM(F75:F87)</f>
        <v>0</v>
      </c>
      <c r="G88" s="143">
        <f>SUM(G75:G87)</f>
        <v>0</v>
      </c>
      <c r="H88" s="145">
        <f>SUM(H75:H87)</f>
        <v>0</v>
      </c>
    </row>
    <row r="89" spans="1:10" x14ac:dyDescent="0.55000000000000004">
      <c r="A89" s="73" t="s">
        <v>309</v>
      </c>
      <c r="B89" s="49" t="s">
        <v>367</v>
      </c>
      <c r="C89" s="119"/>
      <c r="D89" s="146"/>
      <c r="E89" s="146"/>
      <c r="F89" s="146"/>
      <c r="G89" s="140"/>
      <c r="H89" s="141"/>
    </row>
    <row r="90" spans="1:10" x14ac:dyDescent="0.55000000000000004">
      <c r="A90" s="105"/>
      <c r="C90" s="43" t="s">
        <v>368</v>
      </c>
      <c r="D90" s="143">
        <f>D88</f>
        <v>0</v>
      </c>
      <c r="E90" s="144">
        <f t="shared" ref="E90:H90" si="1">E88</f>
        <v>0</v>
      </c>
      <c r="F90" s="144">
        <f t="shared" si="1"/>
        <v>0</v>
      </c>
      <c r="G90" s="143">
        <f t="shared" si="1"/>
        <v>0</v>
      </c>
      <c r="H90" s="149">
        <f t="shared" si="1"/>
        <v>0</v>
      </c>
    </row>
    <row r="91" spans="1:10" x14ac:dyDescent="0.55000000000000004">
      <c r="A91" s="105"/>
      <c r="C91" s="43" t="s">
        <v>369</v>
      </c>
      <c r="E91" s="296" t="e">
        <f>E90/D90</f>
        <v>#DIV/0!</v>
      </c>
      <c r="F91" s="296" t="e">
        <f>F90/D90</f>
        <v>#DIV/0!</v>
      </c>
      <c r="G91" s="296" t="e">
        <f>G90/D90</f>
        <v>#DIV/0!</v>
      </c>
      <c r="H91" s="297" t="e">
        <f>H90/D90</f>
        <v>#DIV/0!</v>
      </c>
    </row>
    <row r="92" spans="1:10" x14ac:dyDescent="0.55000000000000004">
      <c r="A92" s="105"/>
      <c r="C92" s="43" t="s">
        <v>370</v>
      </c>
      <c r="E92" s="91" t="e">
        <f>IF(E91&gt;=(2/3),"Yes","No")</f>
        <v>#DIV/0!</v>
      </c>
      <c r="F92" s="91" t="e">
        <f>IF(F91&gt;=(2/3),"Yes","No")</f>
        <v>#DIV/0!</v>
      </c>
      <c r="G92" s="91" t="e">
        <f>IF(G91&gt;=(2/3),"Yes","No")</f>
        <v>#DIV/0!</v>
      </c>
      <c r="H92" s="150" t="e">
        <f>IF(H91&gt;=(2/3),"Yes","No")</f>
        <v>#DIV/0!</v>
      </c>
    </row>
    <row r="93" spans="1:10" x14ac:dyDescent="0.55000000000000004">
      <c r="A93" s="105"/>
      <c r="B93" s="83"/>
      <c r="C93" s="83"/>
      <c r="D93" s="83"/>
      <c r="E93" s="151" t="e">
        <f>IF(E92="No", "Note A", "Note B")</f>
        <v>#DIV/0!</v>
      </c>
      <c r="F93" s="151" t="e">
        <f>IF(F92="No", "Note A", "Note B")</f>
        <v>#DIV/0!</v>
      </c>
      <c r="G93" s="151" t="e">
        <f>IF(G92="No", "Note A", "Note B")</f>
        <v>#DIV/0!</v>
      </c>
      <c r="H93" s="152" t="e">
        <f>IF(H92="No", "Note A", "Note B")</f>
        <v>#DIV/0!</v>
      </c>
    </row>
    <row r="94" spans="1:10" x14ac:dyDescent="0.55000000000000004">
      <c r="A94" s="136" t="s">
        <v>372</v>
      </c>
      <c r="D94" s="153"/>
      <c r="E94" s="153"/>
      <c r="F94" s="153"/>
      <c r="G94" s="153"/>
      <c r="H94" s="75"/>
    </row>
    <row r="95" spans="1:10" x14ac:dyDescent="0.55000000000000004">
      <c r="A95" s="105"/>
      <c r="B95" s="87" t="s">
        <v>362</v>
      </c>
      <c r="C95" s="79"/>
      <c r="D95" s="79"/>
      <c r="E95" s="79"/>
      <c r="F95" s="79"/>
      <c r="G95" s="79"/>
      <c r="H95" s="80"/>
    </row>
    <row r="96" spans="1:10" x14ac:dyDescent="0.55000000000000004">
      <c r="A96" s="105"/>
      <c r="B96" s="416"/>
      <c r="C96" s="416"/>
      <c r="D96" s="262"/>
      <c r="E96" s="263"/>
      <c r="F96" s="263"/>
      <c r="G96" s="264"/>
      <c r="H96" s="265"/>
      <c r="J96" s="138"/>
    </row>
    <row r="97" spans="1:10" x14ac:dyDescent="0.55000000000000004">
      <c r="A97" s="105"/>
      <c r="B97" s="427"/>
      <c r="C97" s="428"/>
      <c r="D97" s="262"/>
      <c r="E97" s="263"/>
      <c r="F97" s="263"/>
      <c r="G97" s="264"/>
      <c r="H97" s="265"/>
      <c r="J97" s="138"/>
    </row>
    <row r="98" spans="1:10" x14ac:dyDescent="0.55000000000000004">
      <c r="A98" s="105"/>
      <c r="B98" s="427"/>
      <c r="C98" s="428"/>
      <c r="D98" s="262"/>
      <c r="E98" s="263"/>
      <c r="F98" s="263"/>
      <c r="G98" s="264"/>
      <c r="H98" s="265"/>
      <c r="J98" s="138"/>
    </row>
    <row r="99" spans="1:10" x14ac:dyDescent="0.55000000000000004">
      <c r="A99" s="105"/>
      <c r="B99" s="427"/>
      <c r="C99" s="428"/>
      <c r="D99" s="262"/>
      <c r="E99" s="263"/>
      <c r="F99" s="263"/>
      <c r="G99" s="264"/>
      <c r="H99" s="265"/>
      <c r="J99" s="138"/>
    </row>
    <row r="100" spans="1:10" x14ac:dyDescent="0.55000000000000004">
      <c r="A100" s="105"/>
      <c r="B100" s="419" t="s">
        <v>296</v>
      </c>
      <c r="C100" s="421"/>
      <c r="D100" s="262"/>
      <c r="E100" s="263"/>
      <c r="F100" s="263"/>
      <c r="G100" s="264"/>
      <c r="H100" s="265"/>
      <c r="J100" s="138"/>
    </row>
    <row r="101" spans="1:10" x14ac:dyDescent="0.55000000000000004">
      <c r="A101" s="105"/>
      <c r="B101" s="416"/>
      <c r="C101" s="416"/>
      <c r="D101" s="263"/>
      <c r="E101" s="263"/>
      <c r="F101" s="263"/>
      <c r="G101" s="266"/>
      <c r="H101" s="267"/>
    </row>
    <row r="102" spans="1:10" x14ac:dyDescent="0.55000000000000004">
      <c r="A102" s="105"/>
      <c r="B102" s="87" t="s">
        <v>366</v>
      </c>
      <c r="C102" s="112"/>
      <c r="D102" s="139"/>
      <c r="E102" s="139"/>
      <c r="F102" s="139"/>
      <c r="G102" s="140"/>
      <c r="H102" s="141"/>
    </row>
    <row r="103" spans="1:10" x14ac:dyDescent="0.55000000000000004">
      <c r="A103" s="105"/>
      <c r="B103" s="416"/>
      <c r="C103" s="416"/>
      <c r="D103" s="263"/>
      <c r="E103" s="263"/>
      <c r="F103" s="263"/>
      <c r="G103" s="266"/>
      <c r="H103" s="267"/>
    </row>
    <row r="104" spans="1:10" x14ac:dyDescent="0.55000000000000004">
      <c r="A104" s="105"/>
      <c r="B104" s="427"/>
      <c r="C104" s="428"/>
      <c r="D104" s="263"/>
      <c r="E104" s="263"/>
      <c r="F104" s="263"/>
      <c r="G104" s="266"/>
      <c r="H104" s="267"/>
    </row>
    <row r="105" spans="1:10" x14ac:dyDescent="0.55000000000000004">
      <c r="A105" s="105"/>
      <c r="B105" s="427"/>
      <c r="C105" s="428"/>
      <c r="D105" s="263"/>
      <c r="E105" s="263"/>
      <c r="F105" s="263"/>
      <c r="G105" s="266"/>
      <c r="H105" s="267"/>
    </row>
    <row r="106" spans="1:10" x14ac:dyDescent="0.55000000000000004">
      <c r="A106" s="105"/>
      <c r="B106" s="427"/>
      <c r="C106" s="428"/>
      <c r="D106" s="263"/>
      <c r="E106" s="263"/>
      <c r="F106" s="263"/>
      <c r="G106" s="266"/>
      <c r="H106" s="267"/>
    </row>
    <row r="107" spans="1:10" x14ac:dyDescent="0.55000000000000004">
      <c r="A107" s="105"/>
      <c r="B107" s="419" t="s">
        <v>296</v>
      </c>
      <c r="C107" s="421"/>
      <c r="D107" s="263"/>
      <c r="E107" s="263"/>
      <c r="F107" s="263"/>
      <c r="G107" s="266"/>
      <c r="H107" s="267"/>
    </row>
    <row r="108" spans="1:10" x14ac:dyDescent="0.55000000000000004">
      <c r="A108" s="105"/>
      <c r="B108" s="416"/>
      <c r="C108" s="416"/>
      <c r="D108" s="263"/>
      <c r="E108" s="263"/>
      <c r="F108" s="263"/>
      <c r="G108" s="266"/>
      <c r="H108" s="267"/>
    </row>
    <row r="109" spans="1:10" x14ac:dyDescent="0.55000000000000004">
      <c r="A109" s="105"/>
      <c r="B109" s="142"/>
      <c r="C109" s="119"/>
      <c r="D109" s="143">
        <f>SUM(D96:D108)</f>
        <v>0</v>
      </c>
      <c r="E109" s="144">
        <f>SUM(E96:E108)</f>
        <v>0</v>
      </c>
      <c r="F109" s="144">
        <f>SUM(F96:F108)</f>
        <v>0</v>
      </c>
      <c r="G109" s="143">
        <f>SUM(G96:G108)</f>
        <v>0</v>
      </c>
      <c r="H109" s="145">
        <f>SUM(H96:H108)</f>
        <v>0</v>
      </c>
    </row>
    <row r="110" spans="1:10" x14ac:dyDescent="0.55000000000000004">
      <c r="A110" s="73" t="s">
        <v>309</v>
      </c>
      <c r="B110" s="49" t="s">
        <v>367</v>
      </c>
      <c r="C110" s="119"/>
      <c r="D110" s="146"/>
      <c r="E110" s="146"/>
      <c r="F110" s="146"/>
      <c r="G110" s="140"/>
      <c r="H110" s="141"/>
    </row>
    <row r="111" spans="1:10" x14ac:dyDescent="0.55000000000000004">
      <c r="A111" s="105"/>
      <c r="C111" s="43" t="s">
        <v>368</v>
      </c>
      <c r="D111" s="143">
        <f>D109</f>
        <v>0</v>
      </c>
      <c r="E111" s="144">
        <f t="shared" ref="E111:H111" si="2">E109</f>
        <v>0</v>
      </c>
      <c r="F111" s="144">
        <f t="shared" si="2"/>
        <v>0</v>
      </c>
      <c r="G111" s="143">
        <f t="shared" si="2"/>
        <v>0</v>
      </c>
      <c r="H111" s="149">
        <f t="shared" si="2"/>
        <v>0</v>
      </c>
    </row>
    <row r="112" spans="1:10" x14ac:dyDescent="0.55000000000000004">
      <c r="A112" s="105"/>
      <c r="C112" s="43" t="s">
        <v>369</v>
      </c>
      <c r="E112" s="296" t="e">
        <f>E111/D111</f>
        <v>#DIV/0!</v>
      </c>
      <c r="F112" s="296" t="e">
        <f>F111/D111</f>
        <v>#DIV/0!</v>
      </c>
      <c r="G112" s="296" t="e">
        <f>G111/D111</f>
        <v>#DIV/0!</v>
      </c>
      <c r="H112" s="297" t="e">
        <f>H111/D111</f>
        <v>#DIV/0!</v>
      </c>
    </row>
    <row r="113" spans="1:10" x14ac:dyDescent="0.55000000000000004">
      <c r="A113" s="105"/>
      <c r="C113" s="43" t="s">
        <v>370</v>
      </c>
      <c r="E113" s="91" t="e">
        <f>IF(E112&gt;=(2/3),"Yes","No")</f>
        <v>#DIV/0!</v>
      </c>
      <c r="F113" s="91" t="e">
        <f>IF(F112&gt;=(2/3),"Yes","No")</f>
        <v>#DIV/0!</v>
      </c>
      <c r="G113" s="91" t="e">
        <f>IF(G112&gt;=(2/3),"Yes","No")</f>
        <v>#DIV/0!</v>
      </c>
      <c r="H113" s="150" t="e">
        <f>IF(H112&gt;=(2/3),"Yes","No")</f>
        <v>#DIV/0!</v>
      </c>
    </row>
    <row r="114" spans="1:10" x14ac:dyDescent="0.55000000000000004">
      <c r="A114" s="105"/>
      <c r="B114" s="83"/>
      <c r="C114" s="83"/>
      <c r="D114" s="83"/>
      <c r="E114" s="151" t="e">
        <f>IF(E113="No", "Note A", "Note B")</f>
        <v>#DIV/0!</v>
      </c>
      <c r="F114" s="151" t="e">
        <f>IF(F113="No", "Note A", "Note B")</f>
        <v>#DIV/0!</v>
      </c>
      <c r="G114" s="151" t="e">
        <f>IF(G113="No", "Note A", "Note B")</f>
        <v>#DIV/0!</v>
      </c>
      <c r="H114" s="152" t="e">
        <f>IF(H113="No", "Note A", "Note B")</f>
        <v>#DIV/0!</v>
      </c>
    </row>
    <row r="115" spans="1:10" x14ac:dyDescent="0.55000000000000004">
      <c r="A115" s="136" t="s">
        <v>373</v>
      </c>
      <c r="D115" s="153"/>
      <c r="E115" s="153"/>
      <c r="F115" s="153"/>
      <c r="G115" s="153"/>
      <c r="H115" s="75"/>
    </row>
    <row r="116" spans="1:10" x14ac:dyDescent="0.55000000000000004">
      <c r="A116" s="105"/>
      <c r="B116" s="87" t="s">
        <v>362</v>
      </c>
      <c r="C116" s="79"/>
      <c r="D116" s="79"/>
      <c r="E116" s="79"/>
      <c r="F116" s="79"/>
      <c r="G116" s="79"/>
      <c r="H116" s="80"/>
    </row>
    <row r="117" spans="1:10" x14ac:dyDescent="0.55000000000000004">
      <c r="A117" s="105"/>
      <c r="B117" s="416"/>
      <c r="C117" s="416"/>
      <c r="D117" s="262"/>
      <c r="E117" s="263"/>
      <c r="F117" s="263"/>
      <c r="G117" s="264"/>
      <c r="H117" s="265"/>
      <c r="J117" s="138"/>
    </row>
    <row r="118" spans="1:10" x14ac:dyDescent="0.55000000000000004">
      <c r="A118" s="105"/>
      <c r="B118" s="427"/>
      <c r="C118" s="428"/>
      <c r="D118" s="262"/>
      <c r="E118" s="263"/>
      <c r="F118" s="263"/>
      <c r="G118" s="264"/>
      <c r="H118" s="265"/>
      <c r="J118" s="138"/>
    </row>
    <row r="119" spans="1:10" x14ac:dyDescent="0.55000000000000004">
      <c r="A119" s="105"/>
      <c r="B119" s="427"/>
      <c r="C119" s="428"/>
      <c r="D119" s="262"/>
      <c r="E119" s="263"/>
      <c r="F119" s="263"/>
      <c r="G119" s="264"/>
      <c r="H119" s="265"/>
      <c r="J119" s="138"/>
    </row>
    <row r="120" spans="1:10" x14ac:dyDescent="0.55000000000000004">
      <c r="A120" s="105"/>
      <c r="B120" s="427"/>
      <c r="C120" s="428"/>
      <c r="D120" s="262"/>
      <c r="E120" s="263"/>
      <c r="F120" s="263"/>
      <c r="G120" s="264"/>
      <c r="H120" s="265"/>
      <c r="J120" s="138"/>
    </row>
    <row r="121" spans="1:10" x14ac:dyDescent="0.55000000000000004">
      <c r="A121" s="105"/>
      <c r="B121" s="419" t="s">
        <v>296</v>
      </c>
      <c r="C121" s="421"/>
      <c r="D121" s="262"/>
      <c r="E121" s="263"/>
      <c r="F121" s="263"/>
      <c r="G121" s="264"/>
      <c r="H121" s="265"/>
      <c r="J121" s="138"/>
    </row>
    <row r="122" spans="1:10" x14ac:dyDescent="0.55000000000000004">
      <c r="A122" s="105"/>
      <c r="B122" s="416"/>
      <c r="C122" s="416"/>
      <c r="D122" s="263"/>
      <c r="E122" s="263"/>
      <c r="F122" s="263"/>
      <c r="G122" s="266"/>
      <c r="H122" s="267"/>
    </row>
    <row r="123" spans="1:10" x14ac:dyDescent="0.55000000000000004">
      <c r="A123" s="105"/>
      <c r="B123" s="87" t="s">
        <v>366</v>
      </c>
      <c r="C123" s="112"/>
      <c r="D123" s="139"/>
      <c r="E123" s="139"/>
      <c r="F123" s="139"/>
      <c r="G123" s="140"/>
      <c r="H123" s="141"/>
    </row>
    <row r="124" spans="1:10" x14ac:dyDescent="0.55000000000000004">
      <c r="A124" s="105"/>
      <c r="B124" s="416"/>
      <c r="C124" s="416"/>
      <c r="D124" s="263"/>
      <c r="E124" s="263"/>
      <c r="F124" s="263"/>
      <c r="G124" s="266"/>
      <c r="H124" s="267"/>
    </row>
    <row r="125" spans="1:10" x14ac:dyDescent="0.55000000000000004">
      <c r="A125" s="105"/>
      <c r="B125" s="427"/>
      <c r="C125" s="428"/>
      <c r="D125" s="263"/>
      <c r="E125" s="263"/>
      <c r="F125" s="263"/>
      <c r="G125" s="266"/>
      <c r="H125" s="267"/>
    </row>
    <row r="126" spans="1:10" x14ac:dyDescent="0.55000000000000004">
      <c r="A126" s="105"/>
      <c r="B126" s="427"/>
      <c r="C126" s="428"/>
      <c r="D126" s="263"/>
      <c r="E126" s="263"/>
      <c r="F126" s="263"/>
      <c r="G126" s="266"/>
      <c r="H126" s="267"/>
    </row>
    <row r="127" spans="1:10" x14ac:dyDescent="0.55000000000000004">
      <c r="A127" s="105"/>
      <c r="B127" s="427"/>
      <c r="C127" s="428"/>
      <c r="D127" s="263"/>
      <c r="E127" s="263"/>
      <c r="F127" s="263"/>
      <c r="G127" s="266"/>
      <c r="H127" s="267"/>
    </row>
    <row r="128" spans="1:10" x14ac:dyDescent="0.55000000000000004">
      <c r="A128" s="105"/>
      <c r="B128" s="419" t="s">
        <v>296</v>
      </c>
      <c r="C128" s="421"/>
      <c r="D128" s="263"/>
      <c r="E128" s="263"/>
      <c r="F128" s="263"/>
      <c r="G128" s="266"/>
      <c r="H128" s="267"/>
    </row>
    <row r="129" spans="1:8" x14ac:dyDescent="0.55000000000000004">
      <c r="A129" s="105"/>
      <c r="B129" s="416"/>
      <c r="C129" s="416"/>
      <c r="D129" s="263"/>
      <c r="E129" s="263"/>
      <c r="F129" s="263"/>
      <c r="G129" s="266"/>
      <c r="H129" s="267"/>
    </row>
    <row r="130" spans="1:8" x14ac:dyDescent="0.55000000000000004">
      <c r="A130" s="105"/>
      <c r="B130" s="142"/>
      <c r="C130" s="119"/>
      <c r="D130" s="143">
        <f>SUM(D117:D129)</f>
        <v>0</v>
      </c>
      <c r="E130" s="144">
        <f>SUM(E117:E129)</f>
        <v>0</v>
      </c>
      <c r="F130" s="144">
        <f>SUM(F117:F129)</f>
        <v>0</v>
      </c>
      <c r="G130" s="143">
        <f>SUM(G117:G129)</f>
        <v>0</v>
      </c>
      <c r="H130" s="145">
        <f>SUM(H117:H129)</f>
        <v>0</v>
      </c>
    </row>
    <row r="131" spans="1:8" x14ac:dyDescent="0.55000000000000004">
      <c r="A131" s="73" t="s">
        <v>309</v>
      </c>
      <c r="B131" s="49" t="s">
        <v>367</v>
      </c>
      <c r="C131" s="119"/>
      <c r="D131" s="146"/>
      <c r="E131" s="146"/>
      <c r="F131" s="146"/>
      <c r="G131" s="140"/>
      <c r="H131" s="141"/>
    </row>
    <row r="132" spans="1:8" x14ac:dyDescent="0.55000000000000004">
      <c r="A132" s="105"/>
      <c r="C132" s="43" t="s">
        <v>368</v>
      </c>
      <c r="D132" s="143">
        <f>D130</f>
        <v>0</v>
      </c>
      <c r="E132" s="144">
        <f t="shared" ref="E132:H132" si="3">E130</f>
        <v>0</v>
      </c>
      <c r="F132" s="144">
        <f t="shared" si="3"/>
        <v>0</v>
      </c>
      <c r="G132" s="143">
        <f t="shared" si="3"/>
        <v>0</v>
      </c>
      <c r="H132" s="149">
        <f t="shared" si="3"/>
        <v>0</v>
      </c>
    </row>
    <row r="133" spans="1:8" x14ac:dyDescent="0.55000000000000004">
      <c r="A133" s="105"/>
      <c r="C133" s="43" t="s">
        <v>369</v>
      </c>
      <c r="E133" s="296" t="e">
        <f>E132/D132</f>
        <v>#DIV/0!</v>
      </c>
      <c r="F133" s="296" t="e">
        <f>F132/D132</f>
        <v>#DIV/0!</v>
      </c>
      <c r="G133" s="296" t="e">
        <f>G132/D132</f>
        <v>#DIV/0!</v>
      </c>
      <c r="H133" s="297" t="e">
        <f>H132/D132</f>
        <v>#DIV/0!</v>
      </c>
    </row>
    <row r="134" spans="1:8" x14ac:dyDescent="0.55000000000000004">
      <c r="A134" s="105"/>
      <c r="C134" s="43" t="s">
        <v>370</v>
      </c>
      <c r="E134" s="91" t="e">
        <f>IF(E133&gt;=(2/3),"Yes","No")</f>
        <v>#DIV/0!</v>
      </c>
      <c r="F134" s="91" t="e">
        <f>IF(F133&gt;=(2/3),"Yes","No")</f>
        <v>#DIV/0!</v>
      </c>
      <c r="G134" s="91" t="e">
        <f>IF(G133&gt;=(2/3),"Yes","No")</f>
        <v>#DIV/0!</v>
      </c>
      <c r="H134" s="150" t="e">
        <f>IF(H133&gt;=(2/3),"Yes","No")</f>
        <v>#DIV/0!</v>
      </c>
    </row>
    <row r="135" spans="1:8" x14ac:dyDescent="0.55000000000000004">
      <c r="A135" s="105"/>
      <c r="B135" s="83"/>
      <c r="C135" s="83"/>
      <c r="D135" s="83"/>
      <c r="E135" s="151" t="e">
        <f>IF(E134="No", "Note A", "Note B")</f>
        <v>#DIV/0!</v>
      </c>
      <c r="F135" s="151" t="e">
        <f>IF(F134="No", "Note A", "Note B")</f>
        <v>#DIV/0!</v>
      </c>
      <c r="G135" s="151" t="e">
        <f>IF(G134="No", "Note A", "Note B")</f>
        <v>#DIV/0!</v>
      </c>
      <c r="H135" s="152" t="e">
        <f>IF(H134="No", "Note A", "Note B")</f>
        <v>#DIV/0!</v>
      </c>
    </row>
    <row r="136" spans="1:8" x14ac:dyDescent="0.55000000000000004">
      <c r="A136" s="105"/>
      <c r="D136" s="153"/>
      <c r="E136" s="153"/>
      <c r="F136" s="153"/>
      <c r="G136" s="153"/>
      <c r="H136" s="75"/>
    </row>
    <row r="137" spans="1:8" ht="15" customHeight="1" x14ac:dyDescent="0.55000000000000004">
      <c r="A137" s="105"/>
      <c r="B137" s="154" t="s">
        <v>374</v>
      </c>
      <c r="C137" s="142" t="s">
        <v>375</v>
      </c>
      <c r="D137" s="142"/>
      <c r="E137" s="142"/>
      <c r="F137" s="142"/>
      <c r="G137" s="142"/>
      <c r="H137" s="155"/>
    </row>
    <row r="138" spans="1:8" ht="15" customHeight="1" x14ac:dyDescent="0.55000000000000004">
      <c r="A138" s="105"/>
      <c r="B138" s="154" t="s">
        <v>376</v>
      </c>
      <c r="C138" s="443" t="s">
        <v>377</v>
      </c>
      <c r="D138" s="443"/>
      <c r="E138" s="443"/>
      <c r="F138" s="443"/>
      <c r="G138" s="443"/>
      <c r="H138" s="444"/>
    </row>
    <row r="139" spans="1:8" x14ac:dyDescent="0.55000000000000004">
      <c r="A139" s="105"/>
      <c r="B139" s="156"/>
      <c r="C139" s="443"/>
      <c r="D139" s="443"/>
      <c r="E139" s="443"/>
      <c r="F139" s="443"/>
      <c r="G139" s="443"/>
      <c r="H139" s="444"/>
    </row>
    <row r="140" spans="1:8" x14ac:dyDescent="0.55000000000000004">
      <c r="A140" s="105"/>
      <c r="E140" s="91"/>
      <c r="F140" s="91"/>
      <c r="G140" s="91"/>
      <c r="H140" s="150"/>
    </row>
    <row r="141" spans="1:8" x14ac:dyDescent="0.55000000000000004">
      <c r="A141" s="73" t="s">
        <v>312</v>
      </c>
      <c r="B141" s="49" t="s">
        <v>378</v>
      </c>
      <c r="E141" s="91"/>
      <c r="F141" s="91"/>
      <c r="G141" s="91"/>
      <c r="H141" s="150"/>
    </row>
    <row r="142" spans="1:8" x14ac:dyDescent="0.55000000000000004">
      <c r="A142" s="105"/>
      <c r="B142" s="432" t="s">
        <v>379</v>
      </c>
      <c r="C142" s="432"/>
      <c r="D142" s="432"/>
      <c r="E142" s="432"/>
      <c r="F142" s="432"/>
      <c r="G142" s="432"/>
      <c r="H142" s="433"/>
    </row>
    <row r="143" spans="1:8" x14ac:dyDescent="0.55000000000000004">
      <c r="A143" s="73"/>
      <c r="B143" s="432"/>
      <c r="C143" s="432"/>
      <c r="D143" s="432"/>
      <c r="E143" s="432"/>
      <c r="F143" s="432"/>
      <c r="G143" s="432"/>
      <c r="H143" s="433"/>
    </row>
    <row r="144" spans="1:8" x14ac:dyDescent="0.55000000000000004">
      <c r="A144" s="73"/>
      <c r="B144" s="432"/>
      <c r="C144" s="432"/>
      <c r="D144" s="432"/>
      <c r="E144" s="432"/>
      <c r="F144" s="432"/>
      <c r="G144" s="432"/>
      <c r="H144" s="433"/>
    </row>
    <row r="145" spans="1:10" x14ac:dyDescent="0.55000000000000004">
      <c r="A145" s="73"/>
      <c r="E145" s="91"/>
      <c r="F145" s="91"/>
      <c r="G145" s="91"/>
      <c r="H145" s="150"/>
    </row>
    <row r="146" spans="1:10" x14ac:dyDescent="0.55000000000000004">
      <c r="A146" s="73"/>
      <c r="B146" s="432" t="s">
        <v>380</v>
      </c>
      <c r="C146" s="432"/>
      <c r="D146" s="432"/>
      <c r="E146" s="432"/>
      <c r="F146" s="432"/>
      <c r="G146" s="432"/>
      <c r="H146" s="433"/>
    </row>
    <row r="147" spans="1:10" x14ac:dyDescent="0.55000000000000004">
      <c r="A147" s="73"/>
      <c r="B147" s="432"/>
      <c r="C147" s="432"/>
      <c r="D147" s="432"/>
      <c r="E147" s="432"/>
      <c r="F147" s="432"/>
      <c r="G147" s="432"/>
      <c r="H147" s="433"/>
    </row>
    <row r="148" spans="1:10" x14ac:dyDescent="0.55000000000000004">
      <c r="A148" s="73"/>
      <c r="B148" s="432"/>
      <c r="C148" s="432"/>
      <c r="D148" s="432"/>
      <c r="E148" s="432"/>
      <c r="F148" s="432"/>
      <c r="G148" s="432"/>
      <c r="H148" s="433"/>
    </row>
    <row r="149" spans="1:10" x14ac:dyDescent="0.55000000000000004">
      <c r="A149" s="73"/>
      <c r="B149" s="432"/>
      <c r="C149" s="432"/>
      <c r="D149" s="432"/>
      <c r="E149" s="432"/>
      <c r="F149" s="432"/>
      <c r="G149" s="432"/>
      <c r="H149" s="433"/>
    </row>
    <row r="150" spans="1:10" x14ac:dyDescent="0.55000000000000004">
      <c r="A150" s="73"/>
      <c r="B150" s="432"/>
      <c r="C150" s="432"/>
      <c r="D150" s="432"/>
      <c r="E150" s="432"/>
      <c r="F150" s="432"/>
      <c r="G150" s="432"/>
      <c r="H150" s="433"/>
    </row>
    <row r="151" spans="1:10" x14ac:dyDescent="0.55000000000000004">
      <c r="A151" s="73"/>
      <c r="E151" s="91"/>
      <c r="F151" s="91"/>
      <c r="G151" s="91"/>
      <c r="H151" s="150"/>
    </row>
    <row r="152" spans="1:10" x14ac:dyDescent="0.55000000000000004">
      <c r="A152" s="73"/>
      <c r="B152" s="49" t="s">
        <v>283</v>
      </c>
      <c r="D152" s="417"/>
      <c r="E152" s="417"/>
      <c r="F152" s="417"/>
      <c r="G152" s="417"/>
      <c r="H152" s="418"/>
      <c r="J152" s="131"/>
    </row>
    <row r="153" spans="1:10" x14ac:dyDescent="0.55000000000000004">
      <c r="A153" s="73"/>
      <c r="D153" s="77"/>
      <c r="E153" s="157"/>
      <c r="F153" s="157"/>
      <c r="G153" s="157"/>
      <c r="H153" s="158"/>
    </row>
    <row r="154" spans="1:10" x14ac:dyDescent="0.55000000000000004">
      <c r="A154" s="73"/>
      <c r="D154" s="77" t="s">
        <v>381</v>
      </c>
      <c r="E154" s="157" t="s">
        <v>382</v>
      </c>
      <c r="F154" s="157" t="s">
        <v>383</v>
      </c>
      <c r="G154" s="157"/>
      <c r="H154" s="158"/>
    </row>
    <row r="155" spans="1:10" x14ac:dyDescent="0.55000000000000004">
      <c r="A155" s="73"/>
      <c r="B155" s="159" t="s">
        <v>384</v>
      </c>
      <c r="C155" s="83"/>
      <c r="D155" s="160" t="s">
        <v>385</v>
      </c>
      <c r="E155" s="161" t="s">
        <v>386</v>
      </c>
      <c r="F155" s="161" t="s">
        <v>387</v>
      </c>
      <c r="G155" s="447" t="s">
        <v>388</v>
      </c>
      <c r="H155" s="448"/>
    </row>
    <row r="156" spans="1:10" x14ac:dyDescent="0.55000000000000004">
      <c r="A156" s="73"/>
      <c r="B156" s="43" t="s">
        <v>389</v>
      </c>
      <c r="C156" s="43" t="s">
        <v>357</v>
      </c>
      <c r="E156" s="91"/>
      <c r="G156" s="91"/>
      <c r="H156" s="150"/>
    </row>
    <row r="157" spans="1:10" x14ac:dyDescent="0.55000000000000004">
      <c r="A157" s="73"/>
      <c r="C157" s="162" t="str">
        <f>IF(E71="Yes", "Complete Analysis", "N/A - Do Not Complete")</f>
        <v>Complete Analysis</v>
      </c>
      <c r="D157" s="284">
        <v>0</v>
      </c>
      <c r="E157" s="263">
        <f>D67-E67</f>
        <v>2817905.7022915781</v>
      </c>
      <c r="F157" s="90">
        <f>E157/E163</f>
        <v>0.12316378261129947</v>
      </c>
      <c r="G157" s="441">
        <v>0</v>
      </c>
      <c r="H157" s="442"/>
    </row>
    <row r="158" spans="1:10" x14ac:dyDescent="0.55000000000000004">
      <c r="A158" s="73"/>
      <c r="D158" s="284">
        <v>1300</v>
      </c>
      <c r="E158" s="263">
        <f>E67</f>
        <v>20061431.409209687</v>
      </c>
      <c r="F158" s="90">
        <f>E158/E163</f>
        <v>0.87683621738870055</v>
      </c>
      <c r="G158" s="441">
        <v>1300</v>
      </c>
      <c r="H158" s="442"/>
    </row>
    <row r="159" spans="1:10" x14ac:dyDescent="0.55000000000000004">
      <c r="A159" s="73"/>
      <c r="D159" s="284"/>
      <c r="E159" s="263"/>
      <c r="F159" s="90">
        <f>E159/E163</f>
        <v>0</v>
      </c>
      <c r="G159" s="441"/>
      <c r="H159" s="442"/>
    </row>
    <row r="160" spans="1:10" x14ac:dyDescent="0.55000000000000004">
      <c r="A160" s="73"/>
      <c r="D160" s="284"/>
      <c r="E160" s="263"/>
      <c r="F160" s="90">
        <f>E160/E163</f>
        <v>0</v>
      </c>
      <c r="G160" s="441"/>
      <c r="H160" s="442"/>
    </row>
    <row r="161" spans="1:10" x14ac:dyDescent="0.55000000000000004">
      <c r="A161" s="73"/>
      <c r="D161" s="284"/>
      <c r="E161" s="263"/>
      <c r="F161" s="90">
        <f>E161/E163</f>
        <v>0</v>
      </c>
      <c r="G161" s="441"/>
      <c r="H161" s="442"/>
    </row>
    <row r="162" spans="1:10" x14ac:dyDescent="0.55000000000000004">
      <c r="A162" s="73"/>
      <c r="D162" s="285"/>
      <c r="E162" s="269"/>
      <c r="F162" s="90">
        <f>E162/E163</f>
        <v>0</v>
      </c>
      <c r="G162" s="445"/>
      <c r="H162" s="446"/>
    </row>
    <row r="163" spans="1:10" x14ac:dyDescent="0.55000000000000004">
      <c r="A163" s="73"/>
      <c r="C163" s="163"/>
      <c r="D163" s="163" t="s">
        <v>390</v>
      </c>
      <c r="E163" s="164">
        <f>SUM(E157:E162)</f>
        <v>22879337.111501265</v>
      </c>
      <c r="F163" s="91"/>
      <c r="G163" s="165" t="s">
        <v>391</v>
      </c>
      <c r="H163" s="288">
        <v>1300</v>
      </c>
    </row>
    <row r="164" spans="1:10" x14ac:dyDescent="0.55000000000000004">
      <c r="A164" s="73"/>
      <c r="E164" s="91"/>
      <c r="F164" s="91"/>
      <c r="G164" s="91"/>
      <c r="H164" s="150"/>
    </row>
    <row r="165" spans="1:10" x14ac:dyDescent="0.55000000000000004">
      <c r="A165" s="73"/>
      <c r="B165" s="43" t="s">
        <v>389</v>
      </c>
      <c r="C165" s="43" t="s">
        <v>358</v>
      </c>
      <c r="E165" s="91"/>
      <c r="F165" s="91"/>
      <c r="G165" s="91"/>
      <c r="H165" s="150"/>
    </row>
    <row r="166" spans="1:10" x14ac:dyDescent="0.55000000000000004">
      <c r="A166" s="73"/>
      <c r="C166" s="162" t="str">
        <f>IF(F71="Yes", "Complete Analysis", "N/A - Do Not Complete")</f>
        <v>Complete Analysis</v>
      </c>
      <c r="D166" s="284">
        <v>0</v>
      </c>
      <c r="E166" s="263">
        <f>D67-E167</f>
        <v>2817905.7022915781</v>
      </c>
      <c r="F166" s="90">
        <f>E166/E172</f>
        <v>0.12316378261129947</v>
      </c>
      <c r="G166" s="441">
        <v>0</v>
      </c>
      <c r="H166" s="442"/>
    </row>
    <row r="167" spans="1:10" x14ac:dyDescent="0.55000000000000004">
      <c r="A167" s="73"/>
      <c r="D167" s="284">
        <v>0.2</v>
      </c>
      <c r="E167" s="263">
        <f>F67</f>
        <v>20061431.409209687</v>
      </c>
      <c r="F167" s="90">
        <f>E167/E172</f>
        <v>0.87683621738870055</v>
      </c>
      <c r="G167" s="441">
        <v>0.2</v>
      </c>
      <c r="H167" s="442"/>
    </row>
    <row r="168" spans="1:10" x14ac:dyDescent="0.55000000000000004">
      <c r="A168" s="73"/>
      <c r="D168" s="284"/>
      <c r="E168" s="263"/>
      <c r="F168" s="90">
        <f>E168/E172</f>
        <v>0</v>
      </c>
      <c r="G168" s="441"/>
      <c r="H168" s="442"/>
    </row>
    <row r="169" spans="1:10" x14ac:dyDescent="0.55000000000000004">
      <c r="A169" s="73"/>
      <c r="D169" s="284"/>
      <c r="E169" s="263"/>
      <c r="F169" s="90">
        <f>E169/E172</f>
        <v>0</v>
      </c>
      <c r="G169" s="441"/>
      <c r="H169" s="442"/>
    </row>
    <row r="170" spans="1:10" x14ac:dyDescent="0.55000000000000004">
      <c r="A170" s="73"/>
      <c r="D170" s="284"/>
      <c r="E170" s="263"/>
      <c r="F170" s="90">
        <f>E170/E172</f>
        <v>0</v>
      </c>
      <c r="G170" s="441"/>
      <c r="H170" s="442"/>
    </row>
    <row r="171" spans="1:10" x14ac:dyDescent="0.55000000000000004">
      <c r="A171" s="73"/>
      <c r="D171" s="285"/>
      <c r="E171" s="269"/>
      <c r="F171" s="90">
        <f>E171/E172</f>
        <v>0</v>
      </c>
      <c r="G171" s="445"/>
      <c r="H171" s="446"/>
    </row>
    <row r="172" spans="1:10" x14ac:dyDescent="0.55000000000000004">
      <c r="A172" s="73"/>
      <c r="D172" s="163" t="s">
        <v>392</v>
      </c>
      <c r="E172" s="164">
        <f>SUM(E166:E171)</f>
        <v>22879337.111501265</v>
      </c>
      <c r="F172" s="91"/>
      <c r="G172" s="165" t="s">
        <v>391</v>
      </c>
      <c r="H172" s="289">
        <v>0.2</v>
      </c>
    </row>
    <row r="173" spans="1:10" x14ac:dyDescent="0.55000000000000004">
      <c r="A173" s="73"/>
      <c r="D173" s="163"/>
      <c r="E173" s="139"/>
      <c r="F173" s="91"/>
      <c r="G173" s="165"/>
      <c r="H173" s="166"/>
    </row>
    <row r="174" spans="1:10" x14ac:dyDescent="0.55000000000000004">
      <c r="A174" s="105"/>
      <c r="B174" s="43" t="s">
        <v>389</v>
      </c>
      <c r="C174" s="43" t="s">
        <v>393</v>
      </c>
      <c r="E174" s="91"/>
      <c r="F174" s="91"/>
      <c r="G174" s="91"/>
      <c r="H174" s="150"/>
      <c r="I174" s="178"/>
      <c r="J174" s="131"/>
    </row>
    <row r="175" spans="1:10" x14ac:dyDescent="0.55000000000000004">
      <c r="A175" s="105"/>
      <c r="C175" s="162" t="str">
        <f>IF(G71="Yes", "Complete Analysis", "N/A - Do Not Complete")</f>
        <v>N/A - Do Not Complete</v>
      </c>
      <c r="D175" s="284">
        <v>0</v>
      </c>
      <c r="E175" s="262">
        <f>D67-SUM(E176:E177)</f>
        <v>21833631.751501266</v>
      </c>
      <c r="F175" s="90">
        <f>E175/$E$179</f>
        <v>0.95429477021542153</v>
      </c>
      <c r="G175" s="441">
        <v>0</v>
      </c>
      <c r="H175" s="442"/>
      <c r="J175" s="138"/>
    </row>
    <row r="176" spans="1:10" x14ac:dyDescent="0.55000000000000004">
      <c r="A176" s="105"/>
      <c r="C176" s="162"/>
      <c r="D176" s="284">
        <v>25</v>
      </c>
      <c r="E176" s="262">
        <v>742538.67999999993</v>
      </c>
      <c r="F176" s="90">
        <f>E176/$E$179</f>
        <v>3.2454553922662888E-2</v>
      </c>
      <c r="G176" s="441">
        <v>25</v>
      </c>
      <c r="H176" s="442"/>
      <c r="J176" s="138"/>
    </row>
    <row r="177" spans="1:11" x14ac:dyDescent="0.55000000000000004">
      <c r="A177" s="105"/>
      <c r="D177" s="286">
        <v>35</v>
      </c>
      <c r="E177" s="262">
        <v>303166.68</v>
      </c>
      <c r="F177" s="90">
        <f>E177/$E$179</f>
        <v>1.3250675861915617E-2</v>
      </c>
      <c r="G177" s="441">
        <v>35</v>
      </c>
      <c r="H177" s="442"/>
    </row>
    <row r="178" spans="1:11" x14ac:dyDescent="0.55000000000000004">
      <c r="A178" s="105"/>
      <c r="D178" s="285"/>
      <c r="E178" s="262"/>
      <c r="F178" s="90">
        <f>E178/$E$179</f>
        <v>0</v>
      </c>
      <c r="G178" s="445"/>
      <c r="H178" s="446"/>
    </row>
    <row r="179" spans="1:11" x14ac:dyDescent="0.55000000000000004">
      <c r="A179" s="105"/>
      <c r="D179" s="163" t="s">
        <v>394</v>
      </c>
      <c r="E179" s="167">
        <f>SUM(E175:E178)</f>
        <v>22879337.111501265</v>
      </c>
      <c r="F179" s="91"/>
      <c r="G179" s="165" t="s">
        <v>391</v>
      </c>
      <c r="H179" s="289">
        <v>0</v>
      </c>
    </row>
    <row r="180" spans="1:11" x14ac:dyDescent="0.55000000000000004">
      <c r="A180" s="105"/>
      <c r="E180" s="91"/>
      <c r="F180" s="91"/>
      <c r="G180" s="91"/>
      <c r="H180" s="150"/>
    </row>
    <row r="181" spans="1:11" x14ac:dyDescent="0.55000000000000004">
      <c r="A181" s="105"/>
      <c r="B181" s="43" t="s">
        <v>389</v>
      </c>
      <c r="C181" s="43" t="s">
        <v>395</v>
      </c>
      <c r="E181" s="91"/>
      <c r="F181" s="91"/>
      <c r="G181" s="91"/>
      <c r="H181" s="150"/>
      <c r="I181" s="178"/>
      <c r="J181" s="138"/>
    </row>
    <row r="182" spans="1:11" x14ac:dyDescent="0.55000000000000004">
      <c r="A182" s="105"/>
      <c r="C182" s="162" t="e">
        <f>IF(G92 ="Yes", "Complete Analysis", "N/A - Do Not Complete")</f>
        <v>#DIV/0!</v>
      </c>
      <c r="D182" s="284"/>
      <c r="E182" s="262"/>
      <c r="F182" s="90" t="e">
        <f>E182/$E$187</f>
        <v>#DIV/0!</v>
      </c>
      <c r="G182" s="441"/>
      <c r="H182" s="442"/>
      <c r="J182" s="131"/>
    </row>
    <row r="183" spans="1:11" x14ac:dyDescent="0.55000000000000004">
      <c r="A183" s="105"/>
      <c r="C183" s="162"/>
      <c r="D183" s="284"/>
      <c r="E183" s="262"/>
      <c r="F183" s="90" t="e">
        <f>E183/$E$187</f>
        <v>#DIV/0!</v>
      </c>
      <c r="G183" s="441"/>
      <c r="H183" s="442"/>
      <c r="K183" s="131"/>
    </row>
    <row r="184" spans="1:11" x14ac:dyDescent="0.55000000000000004">
      <c r="A184" s="105"/>
      <c r="D184" s="286"/>
      <c r="E184" s="262"/>
      <c r="F184" s="90" t="e">
        <f>E184/$E$187</f>
        <v>#DIV/0!</v>
      </c>
      <c r="G184" s="441"/>
      <c r="H184" s="442"/>
    </row>
    <row r="185" spans="1:11" x14ac:dyDescent="0.55000000000000004">
      <c r="A185" s="105"/>
      <c r="D185" s="286"/>
      <c r="E185" s="262"/>
      <c r="F185" s="90" t="e">
        <f>E185/$E$187</f>
        <v>#DIV/0!</v>
      </c>
      <c r="G185" s="441"/>
      <c r="H185" s="442"/>
    </row>
    <row r="186" spans="1:11" x14ac:dyDescent="0.55000000000000004">
      <c r="A186" s="105"/>
      <c r="D186" s="285"/>
      <c r="E186" s="262"/>
      <c r="F186" s="90" t="e">
        <f>E186/$E$187</f>
        <v>#DIV/0!</v>
      </c>
      <c r="G186" s="445"/>
      <c r="H186" s="446"/>
    </row>
    <row r="187" spans="1:11" x14ac:dyDescent="0.55000000000000004">
      <c r="A187" s="105"/>
      <c r="D187" s="163" t="s">
        <v>394</v>
      </c>
      <c r="E187" s="167">
        <f>SUM(E182:E186)</f>
        <v>0</v>
      </c>
      <c r="F187" s="91"/>
      <c r="G187" s="165" t="s">
        <v>391</v>
      </c>
      <c r="H187" s="289"/>
    </row>
    <row r="188" spans="1:11" x14ac:dyDescent="0.55000000000000004">
      <c r="A188" s="105"/>
      <c r="E188" s="91"/>
      <c r="F188" s="91"/>
      <c r="G188" s="91"/>
      <c r="H188" s="150"/>
    </row>
    <row r="189" spans="1:11" x14ac:dyDescent="0.55000000000000004">
      <c r="A189" s="105"/>
      <c r="B189" s="43" t="s">
        <v>389</v>
      </c>
      <c r="C189" s="43" t="s">
        <v>396</v>
      </c>
      <c r="E189" s="91"/>
      <c r="F189" s="91"/>
      <c r="G189" s="91"/>
      <c r="H189" s="150"/>
      <c r="J189" s="138"/>
    </row>
    <row r="190" spans="1:11" x14ac:dyDescent="0.55000000000000004">
      <c r="A190" s="105"/>
      <c r="C190" s="162" t="e">
        <f>IF(G113="Yes", "Complete Analysis", "N/A - Do Not Complete")</f>
        <v>#DIV/0!</v>
      </c>
      <c r="D190" s="284"/>
      <c r="E190" s="262"/>
      <c r="F190" s="90" t="e">
        <f>E190/$E$198</f>
        <v>#DIV/0!</v>
      </c>
      <c r="G190" s="441"/>
      <c r="H190" s="442"/>
      <c r="J190" s="131"/>
    </row>
    <row r="191" spans="1:11" x14ac:dyDescent="0.55000000000000004">
      <c r="A191" s="105"/>
      <c r="C191" s="162"/>
      <c r="D191" s="284"/>
      <c r="E191" s="262"/>
      <c r="F191" s="90" t="e">
        <f>E191/$E$198</f>
        <v>#DIV/0!</v>
      </c>
      <c r="G191" s="441"/>
      <c r="H191" s="442"/>
      <c r="K191" s="131"/>
    </row>
    <row r="192" spans="1:11" x14ac:dyDescent="0.55000000000000004">
      <c r="A192" s="105"/>
      <c r="C192" s="162"/>
      <c r="D192" s="286"/>
      <c r="E192" s="262"/>
      <c r="F192" s="90"/>
      <c r="G192" s="441"/>
      <c r="H192" s="442"/>
      <c r="K192" s="131"/>
    </row>
    <row r="193" spans="1:11" x14ac:dyDescent="0.55000000000000004">
      <c r="A193" s="105"/>
      <c r="C193" s="162"/>
      <c r="D193" s="286"/>
      <c r="E193" s="262"/>
      <c r="F193" s="90" t="e">
        <f>E193/$E$198</f>
        <v>#DIV/0!</v>
      </c>
      <c r="G193" s="441"/>
      <c r="H193" s="442"/>
      <c r="K193" s="131"/>
    </row>
    <row r="194" spans="1:11" x14ac:dyDescent="0.55000000000000004">
      <c r="A194" s="105"/>
      <c r="C194" s="162"/>
      <c r="D194" s="286"/>
      <c r="E194" s="262"/>
      <c r="F194" s="90" t="e">
        <f>E194/$E$198</f>
        <v>#DIV/0!</v>
      </c>
      <c r="G194" s="441"/>
      <c r="H194" s="442"/>
      <c r="K194" s="131"/>
    </row>
    <row r="195" spans="1:11" x14ac:dyDescent="0.55000000000000004">
      <c r="A195" s="105"/>
      <c r="C195" s="162"/>
      <c r="D195" s="286"/>
      <c r="E195" s="262"/>
      <c r="F195" s="90" t="e">
        <f>E195/$E$198</f>
        <v>#DIV/0!</v>
      </c>
      <c r="G195" s="441"/>
      <c r="H195" s="442"/>
      <c r="K195" s="131"/>
    </row>
    <row r="196" spans="1:11" x14ac:dyDescent="0.55000000000000004">
      <c r="A196" s="105"/>
      <c r="D196" s="286"/>
      <c r="E196" s="262"/>
      <c r="F196" s="90" t="e">
        <f>E196/$E$198</f>
        <v>#DIV/0!</v>
      </c>
      <c r="G196" s="441"/>
      <c r="H196" s="442"/>
    </row>
    <row r="197" spans="1:11" x14ac:dyDescent="0.55000000000000004">
      <c r="A197" s="105"/>
      <c r="D197" s="285"/>
      <c r="E197" s="262"/>
      <c r="F197" s="90" t="e">
        <f>E197/$E$198</f>
        <v>#DIV/0!</v>
      </c>
      <c r="G197" s="445"/>
      <c r="H197" s="446"/>
    </row>
    <row r="198" spans="1:11" x14ac:dyDescent="0.55000000000000004">
      <c r="A198" s="105"/>
      <c r="D198" s="163" t="s">
        <v>394</v>
      </c>
      <c r="E198" s="167">
        <f>SUM(E190:E197)</f>
        <v>0</v>
      </c>
      <c r="F198" s="91"/>
      <c r="G198" s="165" t="s">
        <v>391</v>
      </c>
      <c r="H198" s="289"/>
    </row>
    <row r="199" spans="1:11" x14ac:dyDescent="0.55000000000000004">
      <c r="A199" s="105"/>
      <c r="E199" s="91"/>
      <c r="F199" s="91"/>
      <c r="G199" s="91"/>
      <c r="H199" s="150"/>
    </row>
    <row r="200" spans="1:11" x14ac:dyDescent="0.55000000000000004">
      <c r="A200" s="105"/>
      <c r="B200" s="43" t="s">
        <v>389</v>
      </c>
      <c r="C200" s="43" t="s">
        <v>397</v>
      </c>
      <c r="E200" s="91"/>
      <c r="F200" s="91"/>
      <c r="G200" s="91"/>
      <c r="H200" s="150"/>
      <c r="J200" s="138"/>
    </row>
    <row r="201" spans="1:11" x14ac:dyDescent="0.55000000000000004">
      <c r="A201" s="105"/>
      <c r="C201" s="162" t="e">
        <f>IF(G134="Yes", "Complete Analysis", "N/A - Do Not Complete")</f>
        <v>#DIV/0!</v>
      </c>
      <c r="D201" s="284"/>
      <c r="E201" s="262"/>
      <c r="F201" s="90" t="e">
        <f>E201/$E$205</f>
        <v>#DIV/0!</v>
      </c>
      <c r="G201" s="441"/>
      <c r="H201" s="442"/>
      <c r="J201" s="131"/>
    </row>
    <row r="202" spans="1:11" x14ac:dyDescent="0.55000000000000004">
      <c r="A202" s="105"/>
      <c r="C202" s="162"/>
      <c r="D202" s="284"/>
      <c r="E202" s="262"/>
      <c r="F202" s="90" t="e">
        <f>E202/$E$205</f>
        <v>#DIV/0!</v>
      </c>
      <c r="G202" s="441"/>
      <c r="H202" s="442"/>
      <c r="K202" s="131"/>
    </row>
    <row r="203" spans="1:11" x14ac:dyDescent="0.55000000000000004">
      <c r="A203" s="105"/>
      <c r="D203" s="286"/>
      <c r="E203" s="262"/>
      <c r="F203" s="90" t="e">
        <f>E203/$E$205</f>
        <v>#DIV/0!</v>
      </c>
      <c r="G203" s="441"/>
      <c r="H203" s="442"/>
    </row>
    <row r="204" spans="1:11" x14ac:dyDescent="0.55000000000000004">
      <c r="A204" s="105"/>
      <c r="D204" s="285"/>
      <c r="E204" s="262"/>
      <c r="F204" s="90" t="e">
        <f>E204/$E$205</f>
        <v>#DIV/0!</v>
      </c>
      <c r="G204" s="445"/>
      <c r="H204" s="446"/>
    </row>
    <row r="205" spans="1:11" x14ac:dyDescent="0.55000000000000004">
      <c r="A205" s="105"/>
      <c r="D205" s="163" t="s">
        <v>394</v>
      </c>
      <c r="E205" s="167">
        <f>SUM(E201:E204)</f>
        <v>0</v>
      </c>
      <c r="F205" s="91"/>
      <c r="G205" s="165" t="s">
        <v>391</v>
      </c>
      <c r="H205" s="289"/>
    </row>
    <row r="206" spans="1:11" x14ac:dyDescent="0.55000000000000004">
      <c r="A206" s="105"/>
      <c r="E206" s="91"/>
      <c r="F206" s="91"/>
      <c r="G206" s="91"/>
      <c r="H206" s="150"/>
    </row>
    <row r="207" spans="1:11" x14ac:dyDescent="0.55000000000000004">
      <c r="A207" s="105"/>
      <c r="B207" s="43" t="s">
        <v>389</v>
      </c>
      <c r="C207" s="43" t="s">
        <v>398</v>
      </c>
      <c r="E207" s="91"/>
      <c r="F207" s="91"/>
      <c r="G207" s="91"/>
      <c r="H207" s="150"/>
    </row>
    <row r="208" spans="1:11" x14ac:dyDescent="0.55000000000000004">
      <c r="A208" s="105"/>
      <c r="C208" s="162" t="str">
        <f>IF(H71="Yes", "Complete Analysis", "N/A - Do Not Complete")</f>
        <v>Complete Analysis</v>
      </c>
      <c r="D208" s="287">
        <v>4000</v>
      </c>
      <c r="E208" s="262">
        <f>H67</f>
        <v>22879337.111501265</v>
      </c>
      <c r="F208" s="90">
        <f>E208/E210</f>
        <v>1</v>
      </c>
      <c r="G208" s="441">
        <v>4000</v>
      </c>
      <c r="H208" s="442"/>
    </row>
    <row r="209" spans="1:10" x14ac:dyDescent="0.55000000000000004">
      <c r="A209" s="105"/>
      <c r="C209" s="162"/>
      <c r="D209" s="285"/>
      <c r="E209" s="270"/>
      <c r="F209" s="90">
        <f>E209/E210</f>
        <v>0</v>
      </c>
      <c r="G209" s="445"/>
      <c r="H209" s="446"/>
    </row>
    <row r="210" spans="1:10" x14ac:dyDescent="0.55000000000000004">
      <c r="A210" s="105"/>
      <c r="C210" s="162"/>
      <c r="D210" s="163" t="s">
        <v>399</v>
      </c>
      <c r="E210" s="167">
        <f>SUM(E208:E209)</f>
        <v>22879337.111501265</v>
      </c>
      <c r="F210" s="90"/>
      <c r="G210" s="165" t="s">
        <v>391</v>
      </c>
      <c r="H210" s="290"/>
    </row>
    <row r="211" spans="1:10" ht="14.7" thickBot="1" x14ac:dyDescent="0.6">
      <c r="A211" s="120"/>
      <c r="B211" s="95"/>
      <c r="C211" s="168"/>
      <c r="D211" s="169"/>
      <c r="E211" s="169"/>
      <c r="F211" s="170"/>
      <c r="G211" s="96"/>
      <c r="H211" s="171"/>
    </row>
    <row r="212" spans="1:10" ht="14.7" thickBot="1" x14ac:dyDescent="0.6">
      <c r="C212" s="162"/>
      <c r="E212" s="139"/>
      <c r="F212" s="91"/>
      <c r="G212" s="91"/>
      <c r="H212" s="91"/>
    </row>
    <row r="213" spans="1:10" ht="15.9" thickBot="1" x14ac:dyDescent="0.65">
      <c r="A213" s="403" t="s">
        <v>417</v>
      </c>
      <c r="B213" s="404"/>
      <c r="C213" s="404"/>
      <c r="D213" s="404"/>
      <c r="E213" s="404"/>
      <c r="F213" s="404"/>
      <c r="G213" s="404"/>
      <c r="H213" s="405"/>
    </row>
    <row r="214" spans="1:10" x14ac:dyDescent="0.55000000000000004">
      <c r="A214" s="73" t="s">
        <v>317</v>
      </c>
      <c r="B214" s="430" t="s">
        <v>401</v>
      </c>
      <c r="C214" s="430"/>
      <c r="D214" s="430"/>
      <c r="E214" s="430"/>
      <c r="F214" s="430"/>
      <c r="G214" s="430"/>
      <c r="H214" s="431"/>
    </row>
    <row r="215" spans="1:10" x14ac:dyDescent="0.55000000000000004">
      <c r="A215" s="73"/>
      <c r="B215" s="432"/>
      <c r="C215" s="432"/>
      <c r="D215" s="432"/>
      <c r="E215" s="432"/>
      <c r="F215" s="432"/>
      <c r="G215" s="432"/>
      <c r="H215" s="433"/>
    </row>
    <row r="216" spans="1:10" x14ac:dyDescent="0.55000000000000004">
      <c r="A216" s="105"/>
      <c r="H216" s="75"/>
    </row>
    <row r="217" spans="1:10" x14ac:dyDescent="0.55000000000000004">
      <c r="A217" s="73"/>
      <c r="B217" s="49" t="s">
        <v>283</v>
      </c>
      <c r="D217" s="417"/>
      <c r="E217" s="417"/>
      <c r="F217" s="417"/>
      <c r="G217" s="417"/>
      <c r="H217" s="418"/>
      <c r="J217" s="131"/>
    </row>
    <row r="218" spans="1:10" x14ac:dyDescent="0.55000000000000004">
      <c r="A218" s="73"/>
      <c r="C218" s="77"/>
      <c r="D218" s="77"/>
      <c r="E218" s="77"/>
      <c r="F218" s="77"/>
      <c r="G218" s="77"/>
      <c r="H218" s="78"/>
      <c r="J218" s="49"/>
    </row>
    <row r="219" spans="1:10" x14ac:dyDescent="0.55000000000000004">
      <c r="A219" s="105"/>
      <c r="E219" s="434" t="s">
        <v>354</v>
      </c>
      <c r="F219" s="434"/>
      <c r="G219" s="434"/>
      <c r="H219" s="435"/>
      <c r="J219" s="49"/>
    </row>
    <row r="220" spans="1:10" x14ac:dyDescent="0.55000000000000004">
      <c r="A220" s="105"/>
      <c r="E220" s="79" t="s">
        <v>319</v>
      </c>
      <c r="F220" s="79" t="s">
        <v>319</v>
      </c>
      <c r="G220" s="79" t="s">
        <v>319</v>
      </c>
      <c r="H220" s="80" t="s">
        <v>319</v>
      </c>
      <c r="J220" s="49"/>
    </row>
    <row r="221" spans="1:10" x14ac:dyDescent="0.55000000000000004">
      <c r="A221" s="105"/>
      <c r="B221" s="81" t="s">
        <v>418</v>
      </c>
      <c r="C221" s="82"/>
      <c r="D221" s="83"/>
      <c r="E221" s="82" t="s">
        <v>357</v>
      </c>
      <c r="F221" s="82" t="s">
        <v>358</v>
      </c>
      <c r="G221" s="82" t="s">
        <v>359</v>
      </c>
      <c r="H221" s="134" t="s">
        <v>360</v>
      </c>
      <c r="J221" s="49"/>
    </row>
    <row r="222" spans="1:10" ht="22" customHeight="1" x14ac:dyDescent="0.55000000000000004">
      <c r="A222" s="105"/>
      <c r="B222" s="87" t="s">
        <v>362</v>
      </c>
      <c r="C222" s="79"/>
      <c r="D222" s="79"/>
      <c r="E222" s="79"/>
      <c r="F222" s="79"/>
      <c r="G222" s="79"/>
      <c r="H222" s="80"/>
      <c r="J222" s="131"/>
    </row>
    <row r="223" spans="1:10" x14ac:dyDescent="0.55000000000000004">
      <c r="A223" s="105"/>
      <c r="B223" s="426" t="s">
        <v>419</v>
      </c>
      <c r="C223" s="426"/>
      <c r="D223" s="426"/>
      <c r="E223" s="271">
        <v>0</v>
      </c>
      <c r="F223" s="271">
        <v>0</v>
      </c>
      <c r="G223" s="273">
        <v>45</v>
      </c>
      <c r="H223" s="272">
        <v>4000</v>
      </c>
    </row>
    <row r="224" spans="1:10" x14ac:dyDescent="0.55000000000000004">
      <c r="A224" s="105"/>
      <c r="B224" s="416"/>
      <c r="C224" s="416"/>
      <c r="D224" s="416"/>
      <c r="E224" s="273"/>
      <c r="F224" s="273"/>
      <c r="G224" s="273"/>
      <c r="H224" s="272"/>
    </row>
    <row r="225" spans="1:10" x14ac:dyDescent="0.55000000000000004">
      <c r="A225" s="105"/>
      <c r="B225" s="416"/>
      <c r="C225" s="416"/>
      <c r="D225" s="416"/>
      <c r="E225" s="273"/>
      <c r="F225" s="273"/>
      <c r="G225" s="273"/>
      <c r="H225" s="272"/>
    </row>
    <row r="226" spans="1:10" x14ac:dyDescent="0.55000000000000004">
      <c r="A226" s="105"/>
      <c r="B226" s="416"/>
      <c r="C226" s="416"/>
      <c r="D226" s="416"/>
      <c r="E226" s="273"/>
      <c r="F226" s="273"/>
      <c r="G226" s="273"/>
      <c r="H226" s="272"/>
    </row>
    <row r="227" spans="1:10" x14ac:dyDescent="0.55000000000000004">
      <c r="A227" s="105"/>
      <c r="B227" s="449" t="s">
        <v>296</v>
      </c>
      <c r="C227" s="449"/>
      <c r="D227" s="449"/>
      <c r="E227" s="273"/>
      <c r="F227" s="273"/>
      <c r="G227" s="273"/>
      <c r="H227" s="274"/>
    </row>
    <row r="228" spans="1:10" x14ac:dyDescent="0.55000000000000004">
      <c r="A228" s="105"/>
      <c r="B228" s="416"/>
      <c r="C228" s="416"/>
      <c r="D228" s="416"/>
      <c r="E228" s="273"/>
      <c r="F228" s="273"/>
      <c r="G228" s="273"/>
      <c r="H228" s="274"/>
    </row>
    <row r="229" spans="1:10" ht="22" customHeight="1" x14ac:dyDescent="0.55000000000000004">
      <c r="A229" s="105"/>
      <c r="B229" s="87" t="s">
        <v>366</v>
      </c>
      <c r="C229" s="112"/>
      <c r="D229" s="139"/>
      <c r="E229" s="139"/>
      <c r="F229" s="139"/>
      <c r="G229" s="140"/>
      <c r="H229" s="141"/>
    </row>
    <row r="230" spans="1:10" x14ac:dyDescent="0.55000000000000004">
      <c r="A230" s="105"/>
      <c r="B230" s="416"/>
      <c r="C230" s="416"/>
      <c r="D230" s="416"/>
      <c r="E230" s="273"/>
      <c r="F230" s="273"/>
      <c r="G230" s="273"/>
      <c r="H230" s="274"/>
    </row>
    <row r="231" spans="1:10" x14ac:dyDescent="0.55000000000000004">
      <c r="A231" s="105"/>
      <c r="B231" s="427"/>
      <c r="C231" s="440"/>
      <c r="D231" s="428"/>
      <c r="E231" s="273"/>
      <c r="F231" s="273"/>
      <c r="G231" s="273"/>
      <c r="H231" s="274"/>
    </row>
    <row r="232" spans="1:10" x14ac:dyDescent="0.55000000000000004">
      <c r="A232" s="105"/>
      <c r="B232" s="427"/>
      <c r="C232" s="440"/>
      <c r="D232" s="428"/>
      <c r="E232" s="273"/>
      <c r="F232" s="273"/>
      <c r="G232" s="273"/>
      <c r="H232" s="274"/>
    </row>
    <row r="233" spans="1:10" x14ac:dyDescent="0.55000000000000004">
      <c r="A233" s="105"/>
      <c r="B233" s="427"/>
      <c r="C233" s="440"/>
      <c r="D233" s="428"/>
      <c r="E233" s="273"/>
      <c r="F233" s="273"/>
      <c r="G233" s="273"/>
      <c r="H233" s="274"/>
    </row>
    <row r="234" spans="1:10" x14ac:dyDescent="0.55000000000000004">
      <c r="A234" s="105"/>
      <c r="B234" s="419" t="s">
        <v>296</v>
      </c>
      <c r="C234" s="420"/>
      <c r="D234" s="421"/>
      <c r="E234" s="273"/>
      <c r="F234" s="273"/>
      <c r="G234" s="273"/>
      <c r="H234" s="274"/>
    </row>
    <row r="235" spans="1:10" x14ac:dyDescent="0.55000000000000004">
      <c r="A235" s="105"/>
      <c r="B235" s="416"/>
      <c r="C235" s="416"/>
      <c r="D235" s="416"/>
      <c r="E235" s="273"/>
      <c r="F235" s="273"/>
      <c r="G235" s="273"/>
      <c r="H235" s="274"/>
    </row>
    <row r="236" spans="1:10" x14ac:dyDescent="0.55000000000000004">
      <c r="A236" s="105"/>
      <c r="B236" s="118"/>
      <c r="C236" s="118"/>
      <c r="D236" s="118"/>
      <c r="E236" s="119"/>
      <c r="F236" s="119"/>
      <c r="G236" s="119"/>
      <c r="H236" s="172"/>
    </row>
    <row r="237" spans="1:10" x14ac:dyDescent="0.55000000000000004">
      <c r="A237" s="73" t="s">
        <v>322</v>
      </c>
      <c r="B237" s="117" t="s">
        <v>323</v>
      </c>
      <c r="C237" s="118"/>
      <c r="D237" s="118"/>
      <c r="E237" s="119"/>
      <c r="F237" s="119"/>
      <c r="G237" s="119"/>
      <c r="H237" s="172"/>
      <c r="J237" s="138"/>
    </row>
    <row r="238" spans="1:10" x14ac:dyDescent="0.55000000000000004">
      <c r="A238" s="105"/>
      <c r="B238" s="414" t="s">
        <v>747</v>
      </c>
      <c r="C238" s="414"/>
      <c r="D238" s="414"/>
      <c r="E238" s="414"/>
      <c r="F238" s="414"/>
      <c r="G238" s="414"/>
      <c r="H238" s="415"/>
      <c r="J238" s="131"/>
    </row>
    <row r="239" spans="1:10" ht="179.25" customHeight="1" x14ac:dyDescent="0.55000000000000004">
      <c r="A239" s="105"/>
      <c r="B239" s="414"/>
      <c r="C239" s="414"/>
      <c r="D239" s="414"/>
      <c r="E239" s="414"/>
      <c r="F239" s="414"/>
      <c r="G239" s="414"/>
      <c r="H239" s="415"/>
      <c r="J239" s="138"/>
    </row>
    <row r="240" spans="1:10" ht="14.7" thickBot="1" x14ac:dyDescent="0.6">
      <c r="A240" s="120"/>
      <c r="B240" s="173"/>
      <c r="C240" s="174"/>
      <c r="D240" s="174"/>
      <c r="E240" s="174"/>
      <c r="F240" s="174"/>
      <c r="G240" s="174"/>
      <c r="H240" s="175"/>
    </row>
    <row r="241" spans="3:8" x14ac:dyDescent="0.55000000000000004">
      <c r="C241" s="162"/>
      <c r="E241" s="139"/>
      <c r="F241" s="91"/>
      <c r="G241" s="91"/>
      <c r="H241" s="91"/>
    </row>
  </sheetData>
  <sheetProtection algorithmName="SHA-512" hashValue="VdWVzPeLlPKr0CpYEh2w997dGHKryBlxQzRnqhjAS866yQF5YaqhGtXQfEiY5hCpNyBzEqTvUdk/0imuQkoJTA==" saltValue="hJt8g/MWCxQczI3/qg3PtA==" spinCount="100000" sheet="1" objects="1" scenarios="1" insertRows="0"/>
  <mergeCells count="114">
    <mergeCell ref="G171:H171"/>
    <mergeCell ref="G175:H175"/>
    <mergeCell ref="G182:H182"/>
    <mergeCell ref="G190:H190"/>
    <mergeCell ref="B24:G24"/>
    <mergeCell ref="B25:G25"/>
    <mergeCell ref="G176:H176"/>
    <mergeCell ref="G177:H177"/>
    <mergeCell ref="G178:H178"/>
    <mergeCell ref="B62:C62"/>
    <mergeCell ref="B58:C58"/>
    <mergeCell ref="B57:C57"/>
    <mergeCell ref="B104:C104"/>
    <mergeCell ref="B105:C105"/>
    <mergeCell ref="B106:C106"/>
    <mergeCell ref="B107:C107"/>
    <mergeCell ref="B65:C65"/>
    <mergeCell ref="B125:C125"/>
    <mergeCell ref="B126:C126"/>
    <mergeCell ref="B127:C127"/>
    <mergeCell ref="B128:C128"/>
    <mergeCell ref="G170:H170"/>
    <mergeCell ref="G155:H155"/>
    <mergeCell ref="G157:H157"/>
    <mergeCell ref="G209:H209"/>
    <mergeCell ref="A213:H213"/>
    <mergeCell ref="B214:H215"/>
    <mergeCell ref="D217:H217"/>
    <mergeCell ref="E219:H219"/>
    <mergeCell ref="G183:H183"/>
    <mergeCell ref="G184:H184"/>
    <mergeCell ref="G185:H185"/>
    <mergeCell ref="G186:H186"/>
    <mergeCell ref="G192:H192"/>
    <mergeCell ref="G191:H191"/>
    <mergeCell ref="G204:H204"/>
    <mergeCell ref="G203:H203"/>
    <mergeCell ref="G202:H202"/>
    <mergeCell ref="G197:H197"/>
    <mergeCell ref="G196:H196"/>
    <mergeCell ref="G195:H195"/>
    <mergeCell ref="G194:H194"/>
    <mergeCell ref="G193:H193"/>
    <mergeCell ref="G201:H201"/>
    <mergeCell ref="G208:H208"/>
    <mergeCell ref="B235:D235"/>
    <mergeCell ref="B238:H239"/>
    <mergeCell ref="B224:D224"/>
    <mergeCell ref="B225:D225"/>
    <mergeCell ref="B226:D226"/>
    <mergeCell ref="B227:D227"/>
    <mergeCell ref="B228:D228"/>
    <mergeCell ref="B230:D230"/>
    <mergeCell ref="B231:D231"/>
    <mergeCell ref="B232:D232"/>
    <mergeCell ref="B233:D233"/>
    <mergeCell ref="B234:D234"/>
    <mergeCell ref="G158:H158"/>
    <mergeCell ref="G159:H159"/>
    <mergeCell ref="G160:H160"/>
    <mergeCell ref="G161:H161"/>
    <mergeCell ref="G162:H162"/>
    <mergeCell ref="G166:H166"/>
    <mergeCell ref="G167:H167"/>
    <mergeCell ref="G168:H168"/>
    <mergeCell ref="G169:H169"/>
    <mergeCell ref="B79:C79"/>
    <mergeCell ref="B83:C83"/>
    <mergeCell ref="D33:H35"/>
    <mergeCell ref="B43:C43"/>
    <mergeCell ref="D152:H152"/>
    <mergeCell ref="B96:C96"/>
    <mergeCell ref="B101:C101"/>
    <mergeCell ref="B103:C103"/>
    <mergeCell ref="B108:C108"/>
    <mergeCell ref="B117:C117"/>
    <mergeCell ref="B122:C122"/>
    <mergeCell ref="B124:C124"/>
    <mergeCell ref="B129:C129"/>
    <mergeCell ref="C138:H139"/>
    <mergeCell ref="B142:H144"/>
    <mergeCell ref="B146:H150"/>
    <mergeCell ref="B118:C118"/>
    <mergeCell ref="B119:C119"/>
    <mergeCell ref="B120:C120"/>
    <mergeCell ref="B121:C121"/>
    <mergeCell ref="B97:C97"/>
    <mergeCell ref="B98:C98"/>
    <mergeCell ref="B99:C99"/>
    <mergeCell ref="B100:C100"/>
    <mergeCell ref="B56:C56"/>
    <mergeCell ref="B46:C46"/>
    <mergeCell ref="B45:C45"/>
    <mergeCell ref="B44:C44"/>
    <mergeCell ref="B223:D223"/>
    <mergeCell ref="B17:E18"/>
    <mergeCell ref="B87:C87"/>
    <mergeCell ref="A28:H28"/>
    <mergeCell ref="B29:H30"/>
    <mergeCell ref="E37:H37"/>
    <mergeCell ref="B59:C59"/>
    <mergeCell ref="B61:C61"/>
    <mergeCell ref="B66:C66"/>
    <mergeCell ref="B75:C75"/>
    <mergeCell ref="B80:C80"/>
    <mergeCell ref="B82:C82"/>
    <mergeCell ref="B64:C64"/>
    <mergeCell ref="B63:C63"/>
    <mergeCell ref="B84:C84"/>
    <mergeCell ref="B85:C85"/>
    <mergeCell ref="B86:C86"/>
    <mergeCell ref="B76:C76"/>
    <mergeCell ref="B77:C77"/>
    <mergeCell ref="B78:C78"/>
  </mergeCells>
  <conditionalFormatting sqref="A41">
    <cfRule type="expression" dxfId="206" priority="4">
      <formula>$F$17="no"</formula>
    </cfRule>
  </conditionalFormatting>
  <conditionalFormatting sqref="A28:H32 A33:D33 A34:C35 A36:H175 A176:G178 A179:H182 A183:G186 A187:H190 A191:G197 A198:H201 A202:G204 A205:H240">
    <cfRule type="expression" dxfId="205" priority="1">
      <formula>AND($F$11="no",$F$13="no",$F$15="no",$F$20="no")</formula>
    </cfRule>
  </conditionalFormatting>
  <conditionalFormatting sqref="A73:H75 A76:B79 D76:H79 A80:H82 A83:B86 D83:H86 A87:H96 A97:B100 D97:H100 A101:H103 A104:B107 D104:H107 A108:H117 A118:B121 D118:H121 A122:H124 A125:B128 D125:H128 A129:H135 A181:H182 A183:G186 A187:H190 A191:G197 A198:H201 A202:G204 A205:H205">
    <cfRule type="expression" dxfId="204" priority="5">
      <formula>$F$17="no"</formula>
    </cfRule>
  </conditionalFormatting>
  <conditionalFormatting sqref="B207">
    <cfRule type="expression" dxfId="203" priority="22">
      <formula>$F$20="no"</formula>
    </cfRule>
  </conditionalFormatting>
  <conditionalFormatting sqref="C174">
    <cfRule type="expression" dxfId="202" priority="3">
      <formula>$F$17="no"</formula>
    </cfRule>
  </conditionalFormatting>
  <conditionalFormatting sqref="C207">
    <cfRule type="expression" dxfId="201" priority="2">
      <formula>$F$17="no"</formula>
    </cfRule>
  </conditionalFormatting>
  <conditionalFormatting sqref="E43:E59 E61:E67 E69:E72 E82:E88 E90:E93 E103:E109 E111:E114 E124:E130 E132:E135 B156:H163 E230:E235">
    <cfRule type="expression" dxfId="200" priority="75">
      <formula>$F$11="no"</formula>
    </cfRule>
  </conditionalFormatting>
  <conditionalFormatting sqref="E75:E80">
    <cfRule type="expression" dxfId="199" priority="50">
      <formula>$F$11="no"</formula>
    </cfRule>
  </conditionalFormatting>
  <conditionalFormatting sqref="E96:E101">
    <cfRule type="expression" dxfId="198" priority="38">
      <formula>$F$11="no"</formula>
    </cfRule>
  </conditionalFormatting>
  <conditionalFormatting sqref="E117:E122">
    <cfRule type="expression" dxfId="197" priority="26">
      <formula>$F$11="no"</formula>
    </cfRule>
  </conditionalFormatting>
  <conditionalFormatting sqref="E223:E228">
    <cfRule type="expression" dxfId="196" priority="9">
      <formula>$F$11="no"</formula>
    </cfRule>
  </conditionalFormatting>
  <conditionalFormatting sqref="F43:F59 F61:F67 F69:F72 F82:F88 F90:F93 F103:F109 F111:F114 F124:F130 F132:F135 B165:H172 F230:F235">
    <cfRule type="expression" dxfId="195" priority="74">
      <formula>$F$13="no"</formula>
    </cfRule>
  </conditionalFormatting>
  <conditionalFormatting sqref="F75:F80">
    <cfRule type="expression" dxfId="194" priority="49">
      <formula>$F$13="no"</formula>
    </cfRule>
  </conditionalFormatting>
  <conditionalFormatting sqref="F96:F101">
    <cfRule type="expression" dxfId="193" priority="37">
      <formula>$F$13="no"</formula>
    </cfRule>
  </conditionalFormatting>
  <conditionalFormatting sqref="F117:F122">
    <cfRule type="expression" dxfId="192" priority="25">
      <formula>$F$13="no"</formula>
    </cfRule>
  </conditionalFormatting>
  <conditionalFormatting sqref="F223:F228">
    <cfRule type="expression" dxfId="191" priority="8">
      <formula>$F$13="no"</formula>
    </cfRule>
  </conditionalFormatting>
  <conditionalFormatting sqref="G43:G59 G61:G67 G69:G72 G75:G80 G82:G88 G90:G93 G96:G101 G103:G109 G111:G114 G117:G122 G124:G130 G132:G135 B174:H175 B176:G178 B179:H182 B183:G186 B187:H190 B191:G197 B198:H201 B202:G204 B205:H205 G223:G228 G230:G235">
    <cfRule type="expression" dxfId="190" priority="73">
      <formula>$F$15="no"</formula>
    </cfRule>
  </conditionalFormatting>
  <conditionalFormatting sqref="H43:H59 H61:H67 H69:H72 H82:H88 H90:H93 H103:H109 H111:H114 H124:H130 H132:H135 C207:H210 H230:H235">
    <cfRule type="expression" dxfId="189" priority="72">
      <formula>$F$20="no"</formula>
    </cfRule>
  </conditionalFormatting>
  <conditionalFormatting sqref="H75:H80">
    <cfRule type="expression" dxfId="188" priority="47">
      <formula>$F$20="no"</formula>
    </cfRule>
  </conditionalFormatting>
  <conditionalFormatting sqref="H96:H101">
    <cfRule type="expression" dxfId="187" priority="35">
      <formula>$F$20="no"</formula>
    </cfRule>
  </conditionalFormatting>
  <conditionalFormatting sqref="H117:H122">
    <cfRule type="expression" dxfId="186" priority="23">
      <formula>$F$20="no"</formula>
    </cfRule>
  </conditionalFormatting>
  <conditionalFormatting sqref="H223:H228">
    <cfRule type="expression" dxfId="185" priority="6">
      <formula>$F$20="no"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'Yes or No'!$A:$A</xm:f>
          </x14:formula1>
          <xm:sqref>F11 F13 F15 F20 F17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J228"/>
  <sheetViews>
    <sheetView showGridLines="0" zoomScaleNormal="100" workbookViewId="0">
      <selection activeCell="B7" sqref="B7"/>
    </sheetView>
  </sheetViews>
  <sheetFormatPr defaultColWidth="9.15625" defaultRowHeight="14.4" x14ac:dyDescent="0.55000000000000004"/>
  <cols>
    <col min="1" max="1" width="3" style="43" customWidth="1"/>
    <col min="2" max="2" width="12.26171875" style="43" customWidth="1"/>
    <col min="3" max="3" width="43.578125" style="43" customWidth="1"/>
    <col min="4" max="4" width="19.26171875" style="43" customWidth="1"/>
    <col min="5" max="8" width="17.41796875" style="43" customWidth="1"/>
    <col min="9" max="9" width="3.15625" style="43" customWidth="1"/>
    <col min="10" max="16384" width="9.15625" style="43"/>
  </cols>
  <sheetData>
    <row r="1" spans="1:8" ht="18.75" customHeight="1" x14ac:dyDescent="0.7">
      <c r="A1" s="42" t="str">
        <f>'Cover and Instructions'!A1</f>
        <v>Georgia State Health Benefit Plan MHPAEA Parity</v>
      </c>
      <c r="H1" s="44" t="s">
        <v>59</v>
      </c>
    </row>
    <row r="2" spans="1:8" ht="25.8" x14ac:dyDescent="0.95">
      <c r="A2" s="45" t="s">
        <v>1</v>
      </c>
    </row>
    <row r="3" spans="1:8" ht="20.399999999999999" x14ac:dyDescent="0.75">
      <c r="A3" s="47" t="s">
        <v>435</v>
      </c>
    </row>
    <row r="5" spans="1:8" x14ac:dyDescent="0.55000000000000004">
      <c r="A5" s="49" t="s">
        <v>2</v>
      </c>
      <c r="C5" s="50" t="str">
        <f>'Cover and Instructions'!$D$4</f>
        <v>UnitedHealthcare</v>
      </c>
      <c r="D5" s="50"/>
      <c r="E5" s="50"/>
      <c r="F5" s="50"/>
      <c r="G5" s="50"/>
    </row>
    <row r="6" spans="1:8" x14ac:dyDescent="0.55000000000000004">
      <c r="A6" s="49" t="s">
        <v>272</v>
      </c>
      <c r="C6" s="50" t="str">
        <f>'Cover and Instructions'!D5</f>
        <v>UnitedHealthcare Statewide Statewide HMO</v>
      </c>
      <c r="D6" s="50"/>
      <c r="E6" s="50"/>
      <c r="F6" s="50"/>
      <c r="G6" s="50"/>
    </row>
    <row r="7" spans="1:8" ht="14.7" thickBot="1" x14ac:dyDescent="0.6"/>
    <row r="8" spans="1:8" x14ac:dyDescent="0.55000000000000004">
      <c r="A8" s="52" t="s">
        <v>273</v>
      </c>
      <c r="B8" s="53"/>
      <c r="C8" s="53"/>
      <c r="D8" s="53"/>
      <c r="E8" s="53"/>
      <c r="F8" s="53"/>
      <c r="G8" s="53"/>
      <c r="H8" s="54"/>
    </row>
    <row r="9" spans="1:8" ht="15" customHeight="1" x14ac:dyDescent="0.55000000000000004">
      <c r="A9" s="55" t="s">
        <v>274</v>
      </c>
      <c r="B9" s="126"/>
      <c r="C9" s="126"/>
      <c r="D9" s="126"/>
      <c r="E9" s="126"/>
      <c r="F9" s="126"/>
      <c r="G9" s="126"/>
      <c r="H9" s="127"/>
    </row>
    <row r="10" spans="1:8" x14ac:dyDescent="0.55000000000000004">
      <c r="A10" s="58"/>
      <c r="B10" s="59"/>
      <c r="C10" s="59"/>
      <c r="D10" s="59"/>
      <c r="E10" s="59"/>
      <c r="F10" s="59"/>
      <c r="G10" s="59"/>
      <c r="H10" s="60"/>
    </row>
    <row r="11" spans="1:8" x14ac:dyDescent="0.55000000000000004">
      <c r="A11" s="61" t="s">
        <v>275</v>
      </c>
      <c r="B11" s="62" t="s">
        <v>436</v>
      </c>
      <c r="C11" s="59"/>
      <c r="D11" s="59"/>
      <c r="E11" s="59"/>
      <c r="F11" s="128" t="s">
        <v>163</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277</v>
      </c>
      <c r="B13" s="62" t="s">
        <v>437</v>
      </c>
      <c r="C13" s="59"/>
      <c r="D13" s="59"/>
      <c r="E13" s="59"/>
      <c r="F13" s="128" t="s">
        <v>163</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343</v>
      </c>
      <c r="B15" s="62" t="s">
        <v>438</v>
      </c>
      <c r="C15" s="59"/>
      <c r="D15" s="59"/>
      <c r="E15" s="59"/>
      <c r="F15" s="63" t="s">
        <v>162</v>
      </c>
      <c r="G15" s="64" t="str">
        <f>IF(F15="yes","  Complete Section 1 and Section 2","")</f>
        <v xml:space="preserve">  Complete Section 1 and Section 2</v>
      </c>
      <c r="H15" s="60"/>
    </row>
    <row r="16" spans="1:8" ht="6" customHeight="1" x14ac:dyDescent="0.55000000000000004">
      <c r="A16" s="61"/>
      <c r="B16" s="62"/>
      <c r="C16" s="59"/>
      <c r="D16" s="59"/>
      <c r="E16" s="59"/>
      <c r="F16" s="59"/>
      <c r="G16" s="64"/>
      <c r="H16" s="60"/>
    </row>
    <row r="17" spans="1:10" x14ac:dyDescent="0.55000000000000004">
      <c r="A17" s="61" t="s">
        <v>345</v>
      </c>
      <c r="B17" s="429" t="s">
        <v>439</v>
      </c>
      <c r="C17" s="429"/>
      <c r="D17" s="429"/>
      <c r="E17" s="429"/>
      <c r="F17" s="128" t="s">
        <v>163</v>
      </c>
      <c r="G17" s="64" t="str">
        <f>IF(F17="yes","  Report each income level in separate tiers in Section 1 and Section 2","")</f>
        <v/>
      </c>
      <c r="H17" s="60"/>
    </row>
    <row r="18" spans="1:10" x14ac:dyDescent="0.55000000000000004">
      <c r="A18" s="61"/>
      <c r="B18" s="429"/>
      <c r="C18" s="429"/>
      <c r="D18" s="429"/>
      <c r="E18" s="429"/>
      <c r="F18" s="59"/>
      <c r="G18" s="64"/>
      <c r="H18" s="60"/>
    </row>
    <row r="19" spans="1:10" ht="6" customHeight="1" x14ac:dyDescent="0.55000000000000004">
      <c r="A19" s="61"/>
      <c r="B19" s="62"/>
      <c r="C19" s="59"/>
      <c r="D19" s="59"/>
      <c r="E19" s="59"/>
      <c r="F19" s="59"/>
      <c r="G19" s="64"/>
      <c r="H19" s="60"/>
    </row>
    <row r="20" spans="1:10" x14ac:dyDescent="0.55000000000000004">
      <c r="A20" s="61" t="s">
        <v>347</v>
      </c>
      <c r="B20" s="62" t="s">
        <v>440</v>
      </c>
      <c r="C20" s="59"/>
      <c r="D20" s="59"/>
      <c r="E20" s="59"/>
      <c r="F20" s="128" t="s">
        <v>162</v>
      </c>
      <c r="G20" s="64" t="str">
        <f>IF(F20="yes","  Complete Section 1 and Section 2","")</f>
        <v xml:space="preserve">  Complete Section 1 and Section 2</v>
      </c>
      <c r="H20" s="60"/>
    </row>
    <row r="21" spans="1:10" ht="6" customHeight="1" x14ac:dyDescent="0.55000000000000004">
      <c r="A21" s="61"/>
      <c r="B21" s="62"/>
      <c r="C21" s="59"/>
      <c r="D21" s="59"/>
      <c r="E21" s="59"/>
      <c r="F21" s="59"/>
      <c r="G21" s="64"/>
      <c r="H21" s="129"/>
    </row>
    <row r="22" spans="1:10" x14ac:dyDescent="0.55000000000000004">
      <c r="A22" s="61" t="s">
        <v>349</v>
      </c>
      <c r="B22" s="62"/>
      <c r="C22" s="59"/>
      <c r="D22" s="59"/>
      <c r="E22" s="59"/>
      <c r="F22" s="66"/>
      <c r="G22" s="64"/>
      <c r="H22" s="129"/>
    </row>
    <row r="23" spans="1:10" x14ac:dyDescent="0.55000000000000004">
      <c r="A23" s="61"/>
      <c r="B23" s="62" t="s">
        <v>350</v>
      </c>
      <c r="C23" s="59"/>
      <c r="D23" s="59"/>
      <c r="E23" s="59"/>
      <c r="F23" s="66"/>
      <c r="G23" s="64"/>
      <c r="H23" s="129"/>
    </row>
    <row r="24" spans="1:10" x14ac:dyDescent="0.55000000000000004">
      <c r="A24" s="61"/>
      <c r="B24" s="436"/>
      <c r="C24" s="436"/>
      <c r="D24" s="436"/>
      <c r="E24" s="436"/>
      <c r="F24" s="436"/>
      <c r="G24" s="436"/>
      <c r="H24" s="129"/>
      <c r="J24" s="131"/>
    </row>
    <row r="25" spans="1:10" x14ac:dyDescent="0.55000000000000004">
      <c r="A25" s="61"/>
      <c r="B25" s="437"/>
      <c r="C25" s="437"/>
      <c r="D25" s="437"/>
      <c r="E25" s="437"/>
      <c r="F25" s="437"/>
      <c r="G25" s="437"/>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03" t="s">
        <v>441</v>
      </c>
      <c r="B28" s="404"/>
      <c r="C28" s="404"/>
      <c r="D28" s="404"/>
      <c r="E28" s="404"/>
      <c r="F28" s="404"/>
      <c r="G28" s="404"/>
      <c r="H28" s="405"/>
    </row>
    <row r="29" spans="1:10" x14ac:dyDescent="0.55000000000000004">
      <c r="A29" s="73" t="s">
        <v>280</v>
      </c>
      <c r="B29" s="430" t="s">
        <v>352</v>
      </c>
      <c r="C29" s="430"/>
      <c r="D29" s="430"/>
      <c r="E29" s="430"/>
      <c r="F29" s="430"/>
      <c r="G29" s="430"/>
      <c r="H29" s="431"/>
    </row>
    <row r="30" spans="1:10" x14ac:dyDescent="0.55000000000000004">
      <c r="A30" s="73"/>
      <c r="B30" s="432"/>
      <c r="C30" s="432"/>
      <c r="D30" s="432"/>
      <c r="E30" s="432"/>
      <c r="F30" s="432"/>
      <c r="G30" s="432"/>
      <c r="H30" s="433"/>
    </row>
    <row r="31" spans="1:10" x14ac:dyDescent="0.55000000000000004">
      <c r="A31" s="73"/>
      <c r="B31" s="76" t="s">
        <v>282</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283</v>
      </c>
      <c r="D33" s="414" t="s">
        <v>353</v>
      </c>
      <c r="E33" s="414"/>
      <c r="F33" s="414"/>
      <c r="G33" s="414"/>
      <c r="H33" s="415"/>
    </row>
    <row r="34" spans="1:10" ht="15" customHeight="1" x14ac:dyDescent="0.55000000000000004">
      <c r="A34" s="73"/>
      <c r="B34" s="49"/>
      <c r="D34" s="414"/>
      <c r="E34" s="414"/>
      <c r="F34" s="414"/>
      <c r="G34" s="414"/>
      <c r="H34" s="415"/>
    </row>
    <row r="35" spans="1:10" x14ac:dyDescent="0.55000000000000004">
      <c r="A35" s="73"/>
      <c r="B35" s="49"/>
      <c r="D35" s="414"/>
      <c r="E35" s="414"/>
      <c r="F35" s="414"/>
      <c r="G35" s="414"/>
      <c r="H35" s="415"/>
    </row>
    <row r="36" spans="1:10" x14ac:dyDescent="0.55000000000000004">
      <c r="A36" s="73"/>
      <c r="C36" s="77"/>
      <c r="D36" s="77"/>
      <c r="E36" s="77"/>
      <c r="F36" s="77"/>
      <c r="G36" s="77"/>
      <c r="H36" s="78"/>
    </row>
    <row r="37" spans="1:10" ht="15" customHeight="1" x14ac:dyDescent="0.55000000000000004">
      <c r="A37" s="105"/>
      <c r="B37" s="77"/>
      <c r="C37" s="77"/>
      <c r="D37" s="77"/>
      <c r="E37" s="434" t="s">
        <v>354</v>
      </c>
      <c r="F37" s="434"/>
      <c r="G37" s="434"/>
      <c r="H37" s="435"/>
    </row>
    <row r="38" spans="1:10" x14ac:dyDescent="0.55000000000000004">
      <c r="A38" s="105"/>
      <c r="E38" s="79" t="s">
        <v>284</v>
      </c>
      <c r="F38" s="79" t="s">
        <v>284</v>
      </c>
      <c r="G38" s="79" t="s">
        <v>284</v>
      </c>
      <c r="H38" s="80" t="s">
        <v>284</v>
      </c>
    </row>
    <row r="39" spans="1:10" x14ac:dyDescent="0.55000000000000004">
      <c r="A39" s="105"/>
      <c r="B39" s="79"/>
      <c r="C39" s="79"/>
      <c r="D39" s="79" t="s">
        <v>442</v>
      </c>
      <c r="E39" s="79" t="s">
        <v>288</v>
      </c>
      <c r="F39" s="79" t="s">
        <v>288</v>
      </c>
      <c r="G39" s="79" t="s">
        <v>288</v>
      </c>
      <c r="H39" s="80" t="s">
        <v>288</v>
      </c>
    </row>
    <row r="40" spans="1:10" x14ac:dyDescent="0.55000000000000004">
      <c r="A40" s="105"/>
      <c r="B40" s="81" t="s">
        <v>443</v>
      </c>
      <c r="C40" s="82"/>
      <c r="D40" s="82" t="s">
        <v>284</v>
      </c>
      <c r="E40" s="82" t="s">
        <v>357</v>
      </c>
      <c r="F40" s="82" t="s">
        <v>358</v>
      </c>
      <c r="G40" s="82" t="s">
        <v>359</v>
      </c>
      <c r="H40" s="134" t="s">
        <v>360</v>
      </c>
    </row>
    <row r="41" spans="1:10" x14ac:dyDescent="0.55000000000000004">
      <c r="A41" s="136" t="s">
        <v>361</v>
      </c>
      <c r="B41" s="137"/>
      <c r="C41" s="79"/>
      <c r="D41" s="79"/>
      <c r="E41" s="79"/>
      <c r="F41" s="79"/>
      <c r="G41" s="79"/>
      <c r="H41" s="80"/>
    </row>
    <row r="42" spans="1:10" ht="22" customHeight="1" x14ac:dyDescent="0.55000000000000004">
      <c r="A42" s="105"/>
      <c r="B42" s="87" t="s">
        <v>362</v>
      </c>
      <c r="C42" s="79"/>
      <c r="D42" s="79"/>
      <c r="E42" s="79"/>
      <c r="F42" s="79"/>
      <c r="G42" s="79"/>
      <c r="H42" s="80"/>
      <c r="J42" s="135"/>
    </row>
    <row r="43" spans="1:10" ht="15" customHeight="1" x14ac:dyDescent="0.55000000000000004">
      <c r="A43" s="105"/>
      <c r="B43" s="416" t="s">
        <v>444</v>
      </c>
      <c r="C43" s="416"/>
      <c r="D43" s="262">
        <v>5177999.0200000005</v>
      </c>
      <c r="E43" s="263"/>
      <c r="F43" s="263"/>
      <c r="G43" s="264">
        <v>5177999.0200000005</v>
      </c>
      <c r="H43" s="265">
        <v>5177999.0200000005</v>
      </c>
      <c r="J43" s="138"/>
    </row>
    <row r="44" spans="1:10" ht="15" customHeight="1" x14ac:dyDescent="0.55000000000000004">
      <c r="A44" s="105"/>
      <c r="B44" s="427"/>
      <c r="C44" s="428"/>
      <c r="D44" s="262"/>
      <c r="E44" s="263"/>
      <c r="F44" s="263"/>
      <c r="G44" s="264"/>
      <c r="H44" s="265"/>
      <c r="J44" s="138"/>
    </row>
    <row r="45" spans="1:10" ht="15" customHeight="1" x14ac:dyDescent="0.55000000000000004">
      <c r="A45" s="105"/>
      <c r="B45" s="427"/>
      <c r="C45" s="428"/>
      <c r="D45" s="262"/>
      <c r="E45" s="263"/>
      <c r="F45" s="263"/>
      <c r="G45" s="264"/>
      <c r="H45" s="265"/>
      <c r="J45" s="138"/>
    </row>
    <row r="46" spans="1:10" ht="15" customHeight="1" x14ac:dyDescent="0.55000000000000004">
      <c r="A46" s="105"/>
      <c r="B46" s="427"/>
      <c r="C46" s="428"/>
      <c r="D46" s="262"/>
      <c r="E46" s="263"/>
      <c r="F46" s="263"/>
      <c r="G46" s="264"/>
      <c r="H46" s="265"/>
      <c r="J46" s="138"/>
    </row>
    <row r="47" spans="1:10" ht="15" customHeight="1" x14ac:dyDescent="0.55000000000000004">
      <c r="A47" s="105"/>
      <c r="B47" s="419" t="s">
        <v>296</v>
      </c>
      <c r="C47" s="421"/>
      <c r="D47" s="262"/>
      <c r="E47" s="263"/>
      <c r="F47" s="263"/>
      <c r="G47" s="264"/>
      <c r="H47" s="265"/>
      <c r="J47" s="138"/>
    </row>
    <row r="48" spans="1:10" x14ac:dyDescent="0.55000000000000004">
      <c r="A48" s="105"/>
      <c r="B48" s="416"/>
      <c r="C48" s="416"/>
      <c r="D48" s="263"/>
      <c r="E48" s="263"/>
      <c r="F48" s="263"/>
      <c r="G48" s="266"/>
      <c r="H48" s="267"/>
    </row>
    <row r="49" spans="1:8" ht="22" customHeight="1" x14ac:dyDescent="0.55000000000000004">
      <c r="A49" s="105"/>
      <c r="B49" s="87" t="s">
        <v>366</v>
      </c>
      <c r="C49" s="112"/>
      <c r="D49" s="139"/>
      <c r="E49" s="139"/>
      <c r="F49" s="139"/>
      <c r="G49" s="140"/>
      <c r="H49" s="141"/>
    </row>
    <row r="50" spans="1:8" x14ac:dyDescent="0.55000000000000004">
      <c r="A50" s="105"/>
      <c r="B50" s="416"/>
      <c r="C50" s="416"/>
      <c r="D50" s="263"/>
      <c r="E50" s="263"/>
      <c r="F50" s="263"/>
      <c r="G50" s="266"/>
      <c r="H50" s="267"/>
    </row>
    <row r="51" spans="1:8" x14ac:dyDescent="0.55000000000000004">
      <c r="A51" s="105"/>
      <c r="B51" s="427"/>
      <c r="C51" s="428"/>
      <c r="D51" s="263"/>
      <c r="E51" s="263"/>
      <c r="F51" s="263"/>
      <c r="G51" s="266"/>
      <c r="H51" s="267"/>
    </row>
    <row r="52" spans="1:8" x14ac:dyDescent="0.55000000000000004">
      <c r="A52" s="105"/>
      <c r="B52" s="427"/>
      <c r="C52" s="428"/>
      <c r="D52" s="263"/>
      <c r="E52" s="263"/>
      <c r="F52" s="263"/>
      <c r="G52" s="266"/>
      <c r="H52" s="267"/>
    </row>
    <row r="53" spans="1:8" x14ac:dyDescent="0.55000000000000004">
      <c r="A53" s="105"/>
      <c r="B53" s="427"/>
      <c r="C53" s="428"/>
      <c r="D53" s="263"/>
      <c r="E53" s="263"/>
      <c r="F53" s="263"/>
      <c r="G53" s="266"/>
      <c r="H53" s="267"/>
    </row>
    <row r="54" spans="1:8" x14ac:dyDescent="0.55000000000000004">
      <c r="A54" s="105"/>
      <c r="B54" s="419" t="s">
        <v>296</v>
      </c>
      <c r="C54" s="421"/>
      <c r="D54" s="263"/>
      <c r="E54" s="263"/>
      <c r="F54" s="263"/>
      <c r="G54" s="266"/>
      <c r="H54" s="267"/>
    </row>
    <row r="55" spans="1:8" x14ac:dyDescent="0.55000000000000004">
      <c r="A55" s="105"/>
      <c r="B55" s="416"/>
      <c r="C55" s="416"/>
      <c r="D55" s="263"/>
      <c r="E55" s="263"/>
      <c r="F55" s="263"/>
      <c r="G55" s="266"/>
      <c r="H55" s="267"/>
    </row>
    <row r="56" spans="1:8" x14ac:dyDescent="0.55000000000000004">
      <c r="A56" s="105"/>
      <c r="B56" s="142"/>
      <c r="C56" s="119"/>
      <c r="D56" s="143">
        <f>SUM(D43:D55)</f>
        <v>5177999.0200000005</v>
      </c>
      <c r="E56" s="144">
        <f>SUM(E43:E55)</f>
        <v>0</v>
      </c>
      <c r="F56" s="144">
        <f>SUM(F43:F55)</f>
        <v>0</v>
      </c>
      <c r="G56" s="143">
        <f>SUM(G43:G55)</f>
        <v>5177999.0200000005</v>
      </c>
      <c r="H56" s="145">
        <f>SUM(H43:H55)</f>
        <v>5177999.0200000005</v>
      </c>
    </row>
    <row r="57" spans="1:8" x14ac:dyDescent="0.55000000000000004">
      <c r="A57" s="73" t="s">
        <v>309</v>
      </c>
      <c r="B57" s="49" t="s">
        <v>367</v>
      </c>
      <c r="C57" s="119"/>
      <c r="D57" s="146"/>
      <c r="E57" s="146"/>
      <c r="F57" s="146"/>
      <c r="G57" s="140"/>
      <c r="H57" s="141"/>
    </row>
    <row r="58" spans="1:8" x14ac:dyDescent="0.55000000000000004">
      <c r="A58" s="105"/>
      <c r="C58" s="43" t="s">
        <v>368</v>
      </c>
      <c r="D58" s="143">
        <f>D56</f>
        <v>5177999.0200000005</v>
      </c>
      <c r="E58" s="144">
        <f t="shared" ref="E58:H58" si="0">E56</f>
        <v>0</v>
      </c>
      <c r="F58" s="144">
        <f t="shared" si="0"/>
        <v>0</v>
      </c>
      <c r="G58" s="143">
        <f t="shared" si="0"/>
        <v>5177999.0200000005</v>
      </c>
      <c r="H58" s="149">
        <f t="shared" si="0"/>
        <v>5177999.0200000005</v>
      </c>
    </row>
    <row r="59" spans="1:8" x14ac:dyDescent="0.55000000000000004">
      <c r="A59" s="105"/>
      <c r="C59" s="43" t="s">
        <v>369</v>
      </c>
      <c r="E59" s="296">
        <f>E58/D58</f>
        <v>0</v>
      </c>
      <c r="F59" s="296">
        <f>F58/D58</f>
        <v>0</v>
      </c>
      <c r="G59" s="296">
        <f>G58/D58</f>
        <v>1</v>
      </c>
      <c r="H59" s="297">
        <f>H58/D58</f>
        <v>1</v>
      </c>
    </row>
    <row r="60" spans="1:8" x14ac:dyDescent="0.55000000000000004">
      <c r="A60" s="105"/>
      <c r="C60" s="43" t="s">
        <v>370</v>
      </c>
      <c r="E60" s="91" t="str">
        <f>IF(E59&gt;=(2/3),"Yes","No")</f>
        <v>No</v>
      </c>
      <c r="F60" s="91" t="str">
        <f>IF(F59&gt;=(2/3),"Yes","No")</f>
        <v>No</v>
      </c>
      <c r="G60" s="91" t="str">
        <f>IF(G59&gt;=(2/3),"Yes","No")</f>
        <v>Yes</v>
      </c>
      <c r="H60" s="150" t="str">
        <f>IF(H59&gt;=(2/3),"Yes","No")</f>
        <v>Yes</v>
      </c>
    </row>
    <row r="61" spans="1:8" x14ac:dyDescent="0.55000000000000004">
      <c r="A61" s="105"/>
      <c r="B61" s="83"/>
      <c r="C61" s="83"/>
      <c r="D61" s="83"/>
      <c r="E61" s="151" t="str">
        <f>IF(E60="No", "Note A", "Note B")</f>
        <v>Note A</v>
      </c>
      <c r="F61" s="151" t="str">
        <f>IF(F60="No", "Note A", "Note B")</f>
        <v>Note A</v>
      </c>
      <c r="G61" s="151" t="str">
        <f>IF(G60="No", "Note A", "Note B")</f>
        <v>Note B</v>
      </c>
      <c r="H61" s="152" t="str">
        <f>IF(H60="No", "Note A", "Note B")</f>
        <v>Note B</v>
      </c>
    </row>
    <row r="62" spans="1:8" x14ac:dyDescent="0.55000000000000004">
      <c r="A62" s="136" t="s">
        <v>371</v>
      </c>
      <c r="B62" s="137"/>
      <c r="C62" s="79"/>
      <c r="D62" s="79"/>
      <c r="E62" s="79"/>
      <c r="F62" s="79"/>
      <c r="G62" s="79"/>
      <c r="H62" s="80"/>
    </row>
    <row r="63" spans="1:8" ht="19.5" customHeight="1" x14ac:dyDescent="0.55000000000000004">
      <c r="A63" s="105"/>
      <c r="B63" s="87" t="s">
        <v>362</v>
      </c>
      <c r="C63" s="79"/>
      <c r="D63" s="79"/>
      <c r="E63" s="79"/>
      <c r="F63" s="79"/>
      <c r="G63" s="79"/>
      <c r="H63" s="80"/>
    </row>
    <row r="64" spans="1:8" x14ac:dyDescent="0.55000000000000004">
      <c r="A64" s="105"/>
      <c r="B64" s="416"/>
      <c r="C64" s="416"/>
      <c r="D64" s="262"/>
      <c r="E64" s="263"/>
      <c r="F64" s="263"/>
      <c r="G64" s="264"/>
      <c r="H64" s="265"/>
    </row>
    <row r="65" spans="1:8" x14ac:dyDescent="0.55000000000000004">
      <c r="A65" s="105"/>
      <c r="B65" s="427"/>
      <c r="C65" s="428"/>
      <c r="D65" s="262"/>
      <c r="E65" s="263"/>
      <c r="F65" s="263"/>
      <c r="G65" s="264"/>
      <c r="H65" s="265"/>
    </row>
    <row r="66" spans="1:8" x14ac:dyDescent="0.55000000000000004">
      <c r="A66" s="105"/>
      <c r="B66" s="427"/>
      <c r="C66" s="428"/>
      <c r="D66" s="262"/>
      <c r="E66" s="263"/>
      <c r="F66" s="263"/>
      <c r="G66" s="264"/>
      <c r="H66" s="265"/>
    </row>
    <row r="67" spans="1:8" x14ac:dyDescent="0.55000000000000004">
      <c r="A67" s="105"/>
      <c r="B67" s="427"/>
      <c r="C67" s="428"/>
      <c r="D67" s="262"/>
      <c r="E67" s="263"/>
      <c r="F67" s="263"/>
      <c r="G67" s="264"/>
      <c r="H67" s="265"/>
    </row>
    <row r="68" spans="1:8" x14ac:dyDescent="0.55000000000000004">
      <c r="A68" s="105"/>
      <c r="B68" s="419" t="s">
        <v>296</v>
      </c>
      <c r="C68" s="421"/>
      <c r="D68" s="262"/>
      <c r="E68" s="263"/>
      <c r="F68" s="263"/>
      <c r="G68" s="264"/>
      <c r="H68" s="265"/>
    </row>
    <row r="69" spans="1:8" x14ac:dyDescent="0.55000000000000004">
      <c r="A69" s="105"/>
      <c r="B69" s="416"/>
      <c r="C69" s="416"/>
      <c r="D69" s="263"/>
      <c r="E69" s="263"/>
      <c r="F69" s="263"/>
      <c r="G69" s="266"/>
      <c r="H69" s="267"/>
    </row>
    <row r="70" spans="1:8" ht="19.5" customHeight="1" x14ac:dyDescent="0.55000000000000004">
      <c r="A70" s="105"/>
      <c r="B70" s="87" t="s">
        <v>366</v>
      </c>
      <c r="C70" s="112"/>
      <c r="D70" s="139"/>
      <c r="E70" s="139"/>
      <c r="F70" s="139"/>
      <c r="G70" s="140"/>
      <c r="H70" s="141"/>
    </row>
    <row r="71" spans="1:8" x14ac:dyDescent="0.55000000000000004">
      <c r="A71" s="105"/>
      <c r="B71" s="416"/>
      <c r="C71" s="416"/>
      <c r="D71" s="263"/>
      <c r="E71" s="263"/>
      <c r="F71" s="263"/>
      <c r="G71" s="266"/>
      <c r="H71" s="267"/>
    </row>
    <row r="72" spans="1:8" x14ac:dyDescent="0.55000000000000004">
      <c r="A72" s="105"/>
      <c r="B72" s="427"/>
      <c r="C72" s="428"/>
      <c r="D72" s="263"/>
      <c r="E72" s="263"/>
      <c r="F72" s="263"/>
      <c r="G72" s="266"/>
      <c r="H72" s="267"/>
    </row>
    <row r="73" spans="1:8" x14ac:dyDescent="0.55000000000000004">
      <c r="A73" s="105"/>
      <c r="B73" s="427"/>
      <c r="C73" s="428"/>
      <c r="D73" s="263"/>
      <c r="E73" s="263"/>
      <c r="F73" s="263"/>
      <c r="G73" s="266"/>
      <c r="H73" s="267"/>
    </row>
    <row r="74" spans="1:8" x14ac:dyDescent="0.55000000000000004">
      <c r="A74" s="105"/>
      <c r="B74" s="427"/>
      <c r="C74" s="428"/>
      <c r="D74" s="263"/>
      <c r="E74" s="263"/>
      <c r="F74" s="263"/>
      <c r="G74" s="266"/>
      <c r="H74" s="267"/>
    </row>
    <row r="75" spans="1:8" x14ac:dyDescent="0.55000000000000004">
      <c r="A75" s="105"/>
      <c r="B75" s="419" t="s">
        <v>296</v>
      </c>
      <c r="C75" s="421"/>
      <c r="D75" s="263"/>
      <c r="E75" s="263"/>
      <c r="F75" s="263"/>
      <c r="G75" s="266"/>
      <c r="H75" s="267"/>
    </row>
    <row r="76" spans="1:8" x14ac:dyDescent="0.55000000000000004">
      <c r="A76" s="105"/>
      <c r="B76" s="416"/>
      <c r="C76" s="416"/>
      <c r="D76" s="263"/>
      <c r="E76" s="263"/>
      <c r="F76" s="263"/>
      <c r="G76" s="266"/>
      <c r="H76" s="267"/>
    </row>
    <row r="77" spans="1:8" x14ac:dyDescent="0.55000000000000004">
      <c r="A77" s="105"/>
      <c r="B77" s="142"/>
      <c r="C77" s="119"/>
      <c r="D77" s="143">
        <f>SUM(D64:D76)</f>
        <v>0</v>
      </c>
      <c r="E77" s="144">
        <f>SUM(E64:E76)</f>
        <v>0</v>
      </c>
      <c r="F77" s="144">
        <f>SUM(F64:F76)</f>
        <v>0</v>
      </c>
      <c r="G77" s="143">
        <f>SUM(G64:G76)</f>
        <v>0</v>
      </c>
      <c r="H77" s="145">
        <f>SUM(H64:H76)</f>
        <v>0</v>
      </c>
    </row>
    <row r="78" spans="1:8" x14ac:dyDescent="0.55000000000000004">
      <c r="A78" s="73" t="s">
        <v>309</v>
      </c>
      <c r="B78" s="49" t="s">
        <v>367</v>
      </c>
      <c r="C78" s="119"/>
      <c r="D78" s="146"/>
      <c r="E78" s="146"/>
      <c r="F78" s="146"/>
      <c r="G78" s="140"/>
      <c r="H78" s="141"/>
    </row>
    <row r="79" spans="1:8" x14ac:dyDescent="0.55000000000000004">
      <c r="A79" s="105"/>
      <c r="C79" s="43" t="s">
        <v>368</v>
      </c>
      <c r="D79" s="143">
        <f>D77</f>
        <v>0</v>
      </c>
      <c r="E79" s="144">
        <f t="shared" ref="E79:H79" si="1">E77</f>
        <v>0</v>
      </c>
      <c r="F79" s="144">
        <f t="shared" si="1"/>
        <v>0</v>
      </c>
      <c r="G79" s="143">
        <f t="shared" si="1"/>
        <v>0</v>
      </c>
      <c r="H79" s="149">
        <f t="shared" si="1"/>
        <v>0</v>
      </c>
    </row>
    <row r="80" spans="1:8" x14ac:dyDescent="0.55000000000000004">
      <c r="A80" s="105"/>
      <c r="C80" s="43" t="s">
        <v>369</v>
      </c>
      <c r="E80" s="296" t="e">
        <f>E79/D79</f>
        <v>#DIV/0!</v>
      </c>
      <c r="F80" s="296" t="e">
        <f>F79/D79</f>
        <v>#DIV/0!</v>
      </c>
      <c r="G80" s="296" t="e">
        <f>G79/D79</f>
        <v>#DIV/0!</v>
      </c>
      <c r="H80" s="297" t="e">
        <f>H79/D79</f>
        <v>#DIV/0!</v>
      </c>
    </row>
    <row r="81" spans="1:8" x14ac:dyDescent="0.55000000000000004">
      <c r="A81" s="105"/>
      <c r="C81" s="43" t="s">
        <v>370</v>
      </c>
      <c r="E81" s="91" t="e">
        <f>IF(E80&gt;=(2/3),"Yes","No")</f>
        <v>#DIV/0!</v>
      </c>
      <c r="F81" s="91" t="e">
        <f>IF(F80&gt;=(2/3),"Yes","No")</f>
        <v>#DIV/0!</v>
      </c>
      <c r="G81" s="91" t="e">
        <f>IF(G80&gt;=(2/3),"Yes","No")</f>
        <v>#DIV/0!</v>
      </c>
      <c r="H81" s="150" t="e">
        <f>IF(H80&gt;=(2/3),"Yes","No")</f>
        <v>#DIV/0!</v>
      </c>
    </row>
    <row r="82" spans="1:8" x14ac:dyDescent="0.55000000000000004">
      <c r="A82" s="105"/>
      <c r="B82" s="83"/>
      <c r="C82" s="83"/>
      <c r="D82" s="83"/>
      <c r="E82" s="151" t="e">
        <f>IF(E81="No", "Note A", "Note B")</f>
        <v>#DIV/0!</v>
      </c>
      <c r="F82" s="151" t="e">
        <f>IF(F81="No", "Note A", "Note B")</f>
        <v>#DIV/0!</v>
      </c>
      <c r="G82" s="151" t="e">
        <f>IF(G81="No", "Note A", "Note B")</f>
        <v>#DIV/0!</v>
      </c>
      <c r="H82" s="152" t="e">
        <f>IF(H81="No", "Note A", "Note B")</f>
        <v>#DIV/0!</v>
      </c>
    </row>
    <row r="83" spans="1:8" x14ac:dyDescent="0.55000000000000004">
      <c r="A83" s="136" t="s">
        <v>372</v>
      </c>
      <c r="B83" s="137"/>
      <c r="C83" s="79"/>
      <c r="D83" s="79"/>
      <c r="E83" s="79"/>
      <c r="F83" s="79"/>
      <c r="G83" s="79"/>
      <c r="H83" s="80"/>
    </row>
    <row r="84" spans="1:8" ht="19.5" customHeight="1" x14ac:dyDescent="0.55000000000000004">
      <c r="A84" s="105"/>
      <c r="B84" s="87" t="s">
        <v>362</v>
      </c>
      <c r="C84" s="79"/>
      <c r="D84" s="79"/>
      <c r="E84" s="79"/>
      <c r="F84" s="79"/>
      <c r="G84" s="79"/>
      <c r="H84" s="80"/>
    </row>
    <row r="85" spans="1:8" x14ac:dyDescent="0.55000000000000004">
      <c r="A85" s="105"/>
      <c r="B85" s="416"/>
      <c r="C85" s="416"/>
      <c r="D85" s="262"/>
      <c r="E85" s="263"/>
      <c r="F85" s="263"/>
      <c r="G85" s="264"/>
      <c r="H85" s="265"/>
    </row>
    <row r="86" spans="1:8" x14ac:dyDescent="0.55000000000000004">
      <c r="A86" s="105"/>
      <c r="B86" s="427"/>
      <c r="C86" s="428"/>
      <c r="D86" s="262"/>
      <c r="E86" s="263"/>
      <c r="F86" s="263"/>
      <c r="G86" s="264"/>
      <c r="H86" s="265"/>
    </row>
    <row r="87" spans="1:8" x14ac:dyDescent="0.55000000000000004">
      <c r="A87" s="105"/>
      <c r="B87" s="427"/>
      <c r="C87" s="428"/>
      <c r="D87" s="262"/>
      <c r="E87" s="263"/>
      <c r="F87" s="263"/>
      <c r="G87" s="264"/>
      <c r="H87" s="265"/>
    </row>
    <row r="88" spans="1:8" x14ac:dyDescent="0.55000000000000004">
      <c r="A88" s="105"/>
      <c r="B88" s="427"/>
      <c r="C88" s="428"/>
      <c r="D88" s="262"/>
      <c r="E88" s="263"/>
      <c r="F88" s="263"/>
      <c r="G88" s="264"/>
      <c r="H88" s="265"/>
    </row>
    <row r="89" spans="1:8" x14ac:dyDescent="0.55000000000000004">
      <c r="A89" s="105"/>
      <c r="B89" s="419" t="s">
        <v>296</v>
      </c>
      <c r="C89" s="421"/>
      <c r="D89" s="262"/>
      <c r="E89" s="263"/>
      <c r="F89" s="263"/>
      <c r="G89" s="264"/>
      <c r="H89" s="265"/>
    </row>
    <row r="90" spans="1:8" x14ac:dyDescent="0.55000000000000004">
      <c r="A90" s="105"/>
      <c r="B90" s="416"/>
      <c r="C90" s="416"/>
      <c r="D90" s="263"/>
      <c r="E90" s="263"/>
      <c r="F90" s="263"/>
      <c r="G90" s="266"/>
      <c r="H90" s="267"/>
    </row>
    <row r="91" spans="1:8" ht="19.5" customHeight="1" x14ac:dyDescent="0.55000000000000004">
      <c r="A91" s="105"/>
      <c r="B91" s="87" t="s">
        <v>366</v>
      </c>
      <c r="C91" s="112"/>
      <c r="D91" s="139"/>
      <c r="E91" s="139"/>
      <c r="F91" s="139"/>
      <c r="G91" s="140"/>
      <c r="H91" s="141"/>
    </row>
    <row r="92" spans="1:8" x14ac:dyDescent="0.55000000000000004">
      <c r="A92" s="105"/>
      <c r="B92" s="416"/>
      <c r="C92" s="416"/>
      <c r="D92" s="263"/>
      <c r="E92" s="263"/>
      <c r="F92" s="263"/>
      <c r="G92" s="266"/>
      <c r="H92" s="267"/>
    </row>
    <row r="93" spans="1:8" x14ac:dyDescent="0.55000000000000004">
      <c r="A93" s="105"/>
      <c r="B93" s="427"/>
      <c r="C93" s="428"/>
      <c r="D93" s="263"/>
      <c r="E93" s="263"/>
      <c r="F93" s="263"/>
      <c r="G93" s="266"/>
      <c r="H93" s="267"/>
    </row>
    <row r="94" spans="1:8" x14ac:dyDescent="0.55000000000000004">
      <c r="A94" s="105"/>
      <c r="B94" s="427"/>
      <c r="C94" s="428"/>
      <c r="D94" s="263"/>
      <c r="E94" s="263"/>
      <c r="F94" s="263"/>
      <c r="G94" s="266"/>
      <c r="H94" s="267"/>
    </row>
    <row r="95" spans="1:8" x14ac:dyDescent="0.55000000000000004">
      <c r="A95" s="105"/>
      <c r="B95" s="427"/>
      <c r="C95" s="428"/>
      <c r="D95" s="263"/>
      <c r="E95" s="263"/>
      <c r="F95" s="263"/>
      <c r="G95" s="266"/>
      <c r="H95" s="267"/>
    </row>
    <row r="96" spans="1:8" x14ac:dyDescent="0.55000000000000004">
      <c r="A96" s="105"/>
      <c r="B96" s="419" t="s">
        <v>296</v>
      </c>
      <c r="C96" s="421"/>
      <c r="D96" s="263"/>
      <c r="E96" s="263"/>
      <c r="F96" s="263"/>
      <c r="G96" s="266"/>
      <c r="H96" s="267"/>
    </row>
    <row r="97" spans="1:8" x14ac:dyDescent="0.55000000000000004">
      <c r="A97" s="105"/>
      <c r="B97" s="416"/>
      <c r="C97" s="416"/>
      <c r="D97" s="263"/>
      <c r="E97" s="263"/>
      <c r="F97" s="263"/>
      <c r="G97" s="266"/>
      <c r="H97" s="267"/>
    </row>
    <row r="98" spans="1:8" x14ac:dyDescent="0.55000000000000004">
      <c r="A98" s="105"/>
      <c r="B98" s="142"/>
      <c r="C98" s="119"/>
      <c r="D98" s="143">
        <f>SUM(D85:D97)</f>
        <v>0</v>
      </c>
      <c r="E98" s="144">
        <f>SUM(E85:E97)</f>
        <v>0</v>
      </c>
      <c r="F98" s="144">
        <f>SUM(F85:F97)</f>
        <v>0</v>
      </c>
      <c r="G98" s="143">
        <f>SUM(G85:G97)</f>
        <v>0</v>
      </c>
      <c r="H98" s="145">
        <f>SUM(H85:H97)</f>
        <v>0</v>
      </c>
    </row>
    <row r="99" spans="1:8" x14ac:dyDescent="0.55000000000000004">
      <c r="A99" s="73" t="s">
        <v>309</v>
      </c>
      <c r="B99" s="49" t="s">
        <v>367</v>
      </c>
      <c r="C99" s="119"/>
      <c r="D99" s="146"/>
      <c r="E99" s="146"/>
      <c r="F99" s="146"/>
      <c r="G99" s="140"/>
      <c r="H99" s="141"/>
    </row>
    <row r="100" spans="1:8" x14ac:dyDescent="0.55000000000000004">
      <c r="A100" s="105"/>
      <c r="C100" s="43" t="s">
        <v>368</v>
      </c>
      <c r="D100" s="143">
        <f>D98</f>
        <v>0</v>
      </c>
      <c r="E100" s="144">
        <f t="shared" ref="E100:H100" si="2">E98</f>
        <v>0</v>
      </c>
      <c r="F100" s="144">
        <f t="shared" si="2"/>
        <v>0</v>
      </c>
      <c r="G100" s="143">
        <f t="shared" si="2"/>
        <v>0</v>
      </c>
      <c r="H100" s="149">
        <f t="shared" si="2"/>
        <v>0</v>
      </c>
    </row>
    <row r="101" spans="1:8" x14ac:dyDescent="0.55000000000000004">
      <c r="A101" s="105"/>
      <c r="C101" s="43" t="s">
        <v>369</v>
      </c>
      <c r="E101" s="296" t="e">
        <f>E100/D100</f>
        <v>#DIV/0!</v>
      </c>
      <c r="F101" s="296" t="e">
        <f>F100/D100</f>
        <v>#DIV/0!</v>
      </c>
      <c r="G101" s="296" t="e">
        <f>G100/D100</f>
        <v>#DIV/0!</v>
      </c>
      <c r="H101" s="297" t="e">
        <f>H100/D100</f>
        <v>#DIV/0!</v>
      </c>
    </row>
    <row r="102" spans="1:8" x14ac:dyDescent="0.55000000000000004">
      <c r="A102" s="105"/>
      <c r="C102" s="43" t="s">
        <v>370</v>
      </c>
      <c r="E102" s="91" t="e">
        <f>IF(E101&gt;=(2/3),"Yes","No")</f>
        <v>#DIV/0!</v>
      </c>
      <c r="F102" s="91" t="e">
        <f>IF(F101&gt;=(2/3),"Yes","No")</f>
        <v>#DIV/0!</v>
      </c>
      <c r="G102" s="91" t="e">
        <f>IF(G101&gt;=(2/3),"Yes","No")</f>
        <v>#DIV/0!</v>
      </c>
      <c r="H102" s="150" t="e">
        <f>IF(H101&gt;=(2/3),"Yes","No")</f>
        <v>#DIV/0!</v>
      </c>
    </row>
    <row r="103" spans="1:8" x14ac:dyDescent="0.55000000000000004">
      <c r="A103" s="105"/>
      <c r="B103" s="83"/>
      <c r="C103" s="83"/>
      <c r="D103" s="83"/>
      <c r="E103" s="151" t="e">
        <f>IF(E102="No", "Note A", "Note B")</f>
        <v>#DIV/0!</v>
      </c>
      <c r="F103" s="151" t="e">
        <f>IF(F102="No", "Note A", "Note B")</f>
        <v>#DIV/0!</v>
      </c>
      <c r="G103" s="151" t="e">
        <f>IF(G102="No", "Note A", "Note B")</f>
        <v>#DIV/0!</v>
      </c>
      <c r="H103" s="152" t="e">
        <f>IF(H102="No", "Note A", "Note B")</f>
        <v>#DIV/0!</v>
      </c>
    </row>
    <row r="104" spans="1:8" x14ac:dyDescent="0.55000000000000004">
      <c r="A104" s="136" t="s">
        <v>373</v>
      </c>
      <c r="B104" s="137"/>
      <c r="C104" s="79"/>
      <c r="D104" s="79"/>
      <c r="E104" s="79"/>
      <c r="F104" s="79"/>
      <c r="G104" s="79"/>
      <c r="H104" s="80"/>
    </row>
    <row r="105" spans="1:8" ht="19.5" customHeight="1" x14ac:dyDescent="0.55000000000000004">
      <c r="A105" s="105"/>
      <c r="B105" s="87" t="s">
        <v>362</v>
      </c>
      <c r="C105" s="79"/>
      <c r="D105" s="79"/>
      <c r="E105" s="79"/>
      <c r="F105" s="79"/>
      <c r="G105" s="79"/>
      <c r="H105" s="80"/>
    </row>
    <row r="106" spans="1:8" x14ac:dyDescent="0.55000000000000004">
      <c r="A106" s="105"/>
      <c r="B106" s="416"/>
      <c r="C106" s="416"/>
      <c r="D106" s="262"/>
      <c r="E106" s="263"/>
      <c r="F106" s="263"/>
      <c r="G106" s="264"/>
      <c r="H106" s="265"/>
    </row>
    <row r="107" spans="1:8" x14ac:dyDescent="0.55000000000000004">
      <c r="A107" s="105"/>
      <c r="B107" s="427"/>
      <c r="C107" s="428"/>
      <c r="D107" s="262"/>
      <c r="E107" s="263"/>
      <c r="F107" s="263"/>
      <c r="G107" s="264"/>
      <c r="H107" s="265"/>
    </row>
    <row r="108" spans="1:8" x14ac:dyDescent="0.55000000000000004">
      <c r="A108" s="105"/>
      <c r="B108" s="427"/>
      <c r="C108" s="428"/>
      <c r="D108" s="262"/>
      <c r="E108" s="263"/>
      <c r="F108" s="263"/>
      <c r="G108" s="264"/>
      <c r="H108" s="265"/>
    </row>
    <row r="109" spans="1:8" x14ac:dyDescent="0.55000000000000004">
      <c r="A109" s="105"/>
      <c r="B109" s="427"/>
      <c r="C109" s="428"/>
      <c r="D109" s="262"/>
      <c r="E109" s="263"/>
      <c r="F109" s="263"/>
      <c r="G109" s="264"/>
      <c r="H109" s="265"/>
    </row>
    <row r="110" spans="1:8" x14ac:dyDescent="0.55000000000000004">
      <c r="A110" s="105"/>
      <c r="B110" s="419" t="s">
        <v>296</v>
      </c>
      <c r="C110" s="421"/>
      <c r="D110" s="262"/>
      <c r="E110" s="263"/>
      <c r="F110" s="263"/>
      <c r="G110" s="264"/>
      <c r="H110" s="265"/>
    </row>
    <row r="111" spans="1:8" x14ac:dyDescent="0.55000000000000004">
      <c r="A111" s="105"/>
      <c r="B111" s="416"/>
      <c r="C111" s="416"/>
      <c r="D111" s="263"/>
      <c r="E111" s="263"/>
      <c r="F111" s="263"/>
      <c r="G111" s="266"/>
      <c r="H111" s="267"/>
    </row>
    <row r="112" spans="1:8" ht="19.5" customHeight="1" x14ac:dyDescent="0.55000000000000004">
      <c r="A112" s="105"/>
      <c r="B112" s="87" t="s">
        <v>366</v>
      </c>
      <c r="C112" s="112"/>
      <c r="D112" s="139"/>
      <c r="E112" s="139"/>
      <c r="F112" s="139"/>
      <c r="G112" s="140"/>
      <c r="H112" s="141"/>
    </row>
    <row r="113" spans="1:8" x14ac:dyDescent="0.55000000000000004">
      <c r="A113" s="105"/>
      <c r="B113" s="416"/>
      <c r="C113" s="416"/>
      <c r="D113" s="263"/>
      <c r="E113" s="263"/>
      <c r="F113" s="263"/>
      <c r="G113" s="266"/>
      <c r="H113" s="267"/>
    </row>
    <row r="114" spans="1:8" x14ac:dyDescent="0.55000000000000004">
      <c r="A114" s="105"/>
      <c r="B114" s="427"/>
      <c r="C114" s="428"/>
      <c r="D114" s="263"/>
      <c r="E114" s="263"/>
      <c r="F114" s="263"/>
      <c r="G114" s="266"/>
      <c r="H114" s="267"/>
    </row>
    <row r="115" spans="1:8" x14ac:dyDescent="0.55000000000000004">
      <c r="A115" s="105"/>
      <c r="B115" s="427"/>
      <c r="C115" s="428"/>
      <c r="D115" s="263"/>
      <c r="E115" s="263"/>
      <c r="F115" s="263"/>
      <c r="G115" s="266"/>
      <c r="H115" s="267"/>
    </row>
    <row r="116" spans="1:8" x14ac:dyDescent="0.55000000000000004">
      <c r="A116" s="105"/>
      <c r="B116" s="427"/>
      <c r="C116" s="428"/>
      <c r="D116" s="263"/>
      <c r="E116" s="263"/>
      <c r="F116" s="263"/>
      <c r="G116" s="266"/>
      <c r="H116" s="267"/>
    </row>
    <row r="117" spans="1:8" x14ac:dyDescent="0.55000000000000004">
      <c r="A117" s="105"/>
      <c r="B117" s="419" t="s">
        <v>296</v>
      </c>
      <c r="C117" s="421"/>
      <c r="D117" s="263"/>
      <c r="E117" s="263"/>
      <c r="F117" s="263"/>
      <c r="G117" s="266"/>
      <c r="H117" s="267"/>
    </row>
    <row r="118" spans="1:8" x14ac:dyDescent="0.55000000000000004">
      <c r="A118" s="105"/>
      <c r="B118" s="416"/>
      <c r="C118" s="416"/>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309</v>
      </c>
      <c r="B120" s="49" t="s">
        <v>367</v>
      </c>
      <c r="C120" s="119"/>
      <c r="D120" s="146"/>
      <c r="E120" s="146"/>
      <c r="F120" s="146"/>
      <c r="G120" s="140"/>
      <c r="H120" s="141"/>
    </row>
    <row r="121" spans="1:8" x14ac:dyDescent="0.55000000000000004">
      <c r="A121" s="105"/>
      <c r="C121" s="43" t="s">
        <v>368</v>
      </c>
      <c r="D121" s="143">
        <f>D119</f>
        <v>0</v>
      </c>
      <c r="E121" s="144">
        <f t="shared" ref="E121:H121" si="3">E119</f>
        <v>0</v>
      </c>
      <c r="F121" s="144">
        <f t="shared" si="3"/>
        <v>0</v>
      </c>
      <c r="G121" s="143">
        <f t="shared" si="3"/>
        <v>0</v>
      </c>
      <c r="H121" s="149">
        <f t="shared" si="3"/>
        <v>0</v>
      </c>
    </row>
    <row r="122" spans="1:8" x14ac:dyDescent="0.55000000000000004">
      <c r="A122" s="105"/>
      <c r="C122" s="43" t="s">
        <v>369</v>
      </c>
      <c r="E122" s="296" t="e">
        <f>E121/D121</f>
        <v>#DIV/0!</v>
      </c>
      <c r="F122" s="296" t="e">
        <f>F121/D121</f>
        <v>#DIV/0!</v>
      </c>
      <c r="G122" s="296" t="e">
        <f>G121/D121</f>
        <v>#DIV/0!</v>
      </c>
      <c r="H122" s="297" t="e">
        <f>H121/D121</f>
        <v>#DIV/0!</v>
      </c>
    </row>
    <row r="123" spans="1:8" x14ac:dyDescent="0.55000000000000004">
      <c r="A123" s="105"/>
      <c r="C123" s="43" t="s">
        <v>370</v>
      </c>
      <c r="E123" s="91" t="e">
        <f>IF(E122&gt;=(2/3),"Yes","No")</f>
        <v>#DIV/0!</v>
      </c>
      <c r="F123" s="91" t="e">
        <f>IF(F122&gt;=(2/3),"Yes","No")</f>
        <v>#DIV/0!</v>
      </c>
      <c r="G123" s="91" t="e">
        <f>IF(G122&gt;=(2/3),"Yes","No")</f>
        <v>#DIV/0!</v>
      </c>
      <c r="H123" s="150" t="e">
        <f>IF(H122&gt;=(2/3),"Yes","No")</f>
        <v>#DIV/0!</v>
      </c>
    </row>
    <row r="124" spans="1:8" x14ac:dyDescent="0.55000000000000004">
      <c r="A124" s="105"/>
      <c r="B124" s="83"/>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E125" s="153"/>
      <c r="F125" s="153"/>
      <c r="G125" s="153"/>
      <c r="H125" s="183"/>
    </row>
    <row r="126" spans="1:8" ht="15" customHeight="1" x14ac:dyDescent="0.55000000000000004">
      <c r="A126" s="105"/>
      <c r="B126" s="154" t="s">
        <v>374</v>
      </c>
      <c r="C126" s="142" t="s">
        <v>375</v>
      </c>
      <c r="D126" s="142"/>
      <c r="E126" s="142"/>
      <c r="F126" s="142"/>
      <c r="G126" s="142"/>
      <c r="H126" s="155"/>
    </row>
    <row r="127" spans="1:8" ht="15" customHeight="1" x14ac:dyDescent="0.55000000000000004">
      <c r="A127" s="105"/>
      <c r="B127" s="154" t="s">
        <v>376</v>
      </c>
      <c r="C127" s="443" t="s">
        <v>377</v>
      </c>
      <c r="D127" s="443"/>
      <c r="E127" s="443"/>
      <c r="F127" s="443"/>
      <c r="G127" s="443"/>
      <c r="H127" s="444"/>
    </row>
    <row r="128" spans="1:8" x14ac:dyDescent="0.55000000000000004">
      <c r="A128" s="105"/>
      <c r="B128" s="156"/>
      <c r="C128" s="443"/>
      <c r="D128" s="443"/>
      <c r="E128" s="443"/>
      <c r="F128" s="443"/>
      <c r="G128" s="443"/>
      <c r="H128" s="444"/>
    </row>
    <row r="129" spans="1:8" x14ac:dyDescent="0.55000000000000004">
      <c r="A129" s="105"/>
      <c r="E129" s="91"/>
      <c r="F129" s="91"/>
      <c r="G129" s="91"/>
      <c r="H129" s="150"/>
    </row>
    <row r="130" spans="1:8" x14ac:dyDescent="0.55000000000000004">
      <c r="A130" s="73" t="s">
        <v>312</v>
      </c>
      <c r="B130" s="49" t="s">
        <v>378</v>
      </c>
      <c r="E130" s="91"/>
      <c r="F130" s="91"/>
      <c r="G130" s="91"/>
      <c r="H130" s="150"/>
    </row>
    <row r="131" spans="1:8" x14ac:dyDescent="0.55000000000000004">
      <c r="A131" s="105"/>
      <c r="B131" s="432" t="s">
        <v>379</v>
      </c>
      <c r="C131" s="432"/>
      <c r="D131" s="432"/>
      <c r="E131" s="432"/>
      <c r="F131" s="432"/>
      <c r="G131" s="432"/>
      <c r="H131" s="433"/>
    </row>
    <row r="132" spans="1:8" x14ac:dyDescent="0.55000000000000004">
      <c r="A132" s="73"/>
      <c r="B132" s="432"/>
      <c r="C132" s="432"/>
      <c r="D132" s="432"/>
      <c r="E132" s="432"/>
      <c r="F132" s="432"/>
      <c r="G132" s="432"/>
      <c r="H132" s="433"/>
    </row>
    <row r="133" spans="1:8" x14ac:dyDescent="0.55000000000000004">
      <c r="A133" s="73"/>
      <c r="B133" s="432"/>
      <c r="C133" s="432"/>
      <c r="D133" s="432"/>
      <c r="E133" s="432"/>
      <c r="F133" s="432"/>
      <c r="G133" s="432"/>
      <c r="H133" s="433"/>
    </row>
    <row r="134" spans="1:8" x14ac:dyDescent="0.55000000000000004">
      <c r="A134" s="73"/>
      <c r="E134" s="91"/>
      <c r="F134" s="91"/>
      <c r="G134" s="91"/>
      <c r="H134" s="150"/>
    </row>
    <row r="135" spans="1:8" x14ac:dyDescent="0.55000000000000004">
      <c r="A135" s="73"/>
      <c r="B135" s="432" t="s">
        <v>380</v>
      </c>
      <c r="C135" s="432"/>
      <c r="D135" s="432"/>
      <c r="E135" s="432"/>
      <c r="F135" s="432"/>
      <c r="G135" s="432"/>
      <c r="H135" s="433"/>
    </row>
    <row r="136" spans="1:8" x14ac:dyDescent="0.55000000000000004">
      <c r="A136" s="73"/>
      <c r="B136" s="432"/>
      <c r="C136" s="432"/>
      <c r="D136" s="432"/>
      <c r="E136" s="432"/>
      <c r="F136" s="432"/>
      <c r="G136" s="432"/>
      <c r="H136" s="433"/>
    </row>
    <row r="137" spans="1:8" x14ac:dyDescent="0.55000000000000004">
      <c r="A137" s="73"/>
      <c r="B137" s="432"/>
      <c r="C137" s="432"/>
      <c r="D137" s="432"/>
      <c r="E137" s="432"/>
      <c r="F137" s="432"/>
      <c r="G137" s="432"/>
      <c r="H137" s="433"/>
    </row>
    <row r="138" spans="1:8" x14ac:dyDescent="0.55000000000000004">
      <c r="A138" s="73"/>
      <c r="B138" s="432"/>
      <c r="C138" s="432"/>
      <c r="D138" s="432"/>
      <c r="E138" s="432"/>
      <c r="F138" s="432"/>
      <c r="G138" s="432"/>
      <c r="H138" s="433"/>
    </row>
    <row r="139" spans="1:8" x14ac:dyDescent="0.55000000000000004">
      <c r="A139" s="73"/>
      <c r="B139" s="432"/>
      <c r="C139" s="432"/>
      <c r="D139" s="432"/>
      <c r="E139" s="432"/>
      <c r="F139" s="432"/>
      <c r="G139" s="432"/>
      <c r="H139" s="433"/>
    </row>
    <row r="140" spans="1:8" x14ac:dyDescent="0.55000000000000004">
      <c r="A140" s="73"/>
      <c r="E140" s="91"/>
      <c r="F140" s="91"/>
      <c r="G140" s="91"/>
      <c r="H140" s="150"/>
    </row>
    <row r="141" spans="1:8" x14ac:dyDescent="0.55000000000000004">
      <c r="A141" s="73"/>
      <c r="B141" s="49" t="s">
        <v>283</v>
      </c>
      <c r="D141" s="452"/>
      <c r="E141" s="452"/>
      <c r="F141" s="452"/>
      <c r="G141" s="452"/>
      <c r="H141" s="453"/>
    </row>
    <row r="142" spans="1:8" x14ac:dyDescent="0.55000000000000004">
      <c r="A142" s="73"/>
      <c r="D142" s="184"/>
      <c r="E142" s="157"/>
      <c r="F142" s="157"/>
      <c r="G142" s="157"/>
      <c r="H142" s="158"/>
    </row>
    <row r="143" spans="1:8" x14ac:dyDescent="0.55000000000000004">
      <c r="A143" s="73"/>
      <c r="D143" s="77" t="s">
        <v>381</v>
      </c>
      <c r="E143" s="157" t="s">
        <v>382</v>
      </c>
      <c r="F143" s="157" t="s">
        <v>383</v>
      </c>
      <c r="G143" s="157"/>
      <c r="H143" s="158"/>
    </row>
    <row r="144" spans="1:8" x14ac:dyDescent="0.55000000000000004">
      <c r="A144" s="73"/>
      <c r="B144" s="159" t="s">
        <v>384</v>
      </c>
      <c r="C144" s="83"/>
      <c r="D144" s="160" t="s">
        <v>385</v>
      </c>
      <c r="E144" s="161" t="s">
        <v>386</v>
      </c>
      <c r="F144" s="161" t="s">
        <v>387</v>
      </c>
      <c r="G144" s="447" t="s">
        <v>388</v>
      </c>
      <c r="H144" s="448"/>
    </row>
    <row r="145" spans="1:8" x14ac:dyDescent="0.55000000000000004">
      <c r="A145" s="73"/>
      <c r="B145" s="43" t="s">
        <v>389</v>
      </c>
      <c r="C145" s="43" t="s">
        <v>357</v>
      </c>
      <c r="E145" s="91"/>
      <c r="G145" s="91"/>
      <c r="H145" s="150"/>
    </row>
    <row r="146" spans="1:8" x14ac:dyDescent="0.55000000000000004">
      <c r="A146" s="73"/>
      <c r="C146" s="162" t="str">
        <f>IF(E60="Yes", "Complete Analysis", "N/A - Do Not Complete")</f>
        <v>N/A - Do Not Complete</v>
      </c>
      <c r="D146" s="284"/>
      <c r="E146" s="263"/>
      <c r="F146" s="90" t="e">
        <f>E146/E152</f>
        <v>#DIV/0!</v>
      </c>
      <c r="G146" s="441"/>
      <c r="H146" s="442"/>
    </row>
    <row r="147" spans="1:8" x14ac:dyDescent="0.55000000000000004">
      <c r="A147" s="73"/>
      <c r="D147" s="284"/>
      <c r="E147" s="263"/>
      <c r="F147" s="90" t="e">
        <f>E147/E152</f>
        <v>#DIV/0!</v>
      </c>
      <c r="G147" s="441"/>
      <c r="H147" s="442"/>
    </row>
    <row r="148" spans="1:8" x14ac:dyDescent="0.55000000000000004">
      <c r="A148" s="73"/>
      <c r="D148" s="284"/>
      <c r="E148" s="263"/>
      <c r="F148" s="90" t="e">
        <f>E148/E152</f>
        <v>#DIV/0!</v>
      </c>
      <c r="G148" s="441"/>
      <c r="H148" s="442"/>
    </row>
    <row r="149" spans="1:8" x14ac:dyDescent="0.55000000000000004">
      <c r="A149" s="73"/>
      <c r="D149" s="284"/>
      <c r="E149" s="263"/>
      <c r="F149" s="90" t="e">
        <f>E149/E152</f>
        <v>#DIV/0!</v>
      </c>
      <c r="G149" s="441"/>
      <c r="H149" s="442"/>
    </row>
    <row r="150" spans="1:8" x14ac:dyDescent="0.55000000000000004">
      <c r="A150" s="73"/>
      <c r="D150" s="284"/>
      <c r="E150" s="263"/>
      <c r="F150" s="90" t="e">
        <f>E150/E152</f>
        <v>#DIV/0!</v>
      </c>
      <c r="G150" s="441"/>
      <c r="H150" s="442"/>
    </row>
    <row r="151" spans="1:8" x14ac:dyDescent="0.55000000000000004">
      <c r="A151" s="73"/>
      <c r="D151" s="285"/>
      <c r="E151" s="269"/>
      <c r="F151" s="90" t="e">
        <f>E151/E152</f>
        <v>#DIV/0!</v>
      </c>
      <c r="G151" s="445"/>
      <c r="H151" s="446"/>
    </row>
    <row r="152" spans="1:8" x14ac:dyDescent="0.55000000000000004">
      <c r="A152" s="73"/>
      <c r="C152" s="163"/>
      <c r="D152" s="163" t="s">
        <v>390</v>
      </c>
      <c r="E152" s="164">
        <f>SUM(E146:E151)</f>
        <v>0</v>
      </c>
      <c r="F152" s="91"/>
      <c r="G152" s="165" t="s">
        <v>391</v>
      </c>
      <c r="H152" s="288"/>
    </row>
    <row r="153" spans="1:8" x14ac:dyDescent="0.55000000000000004">
      <c r="A153" s="73"/>
      <c r="E153" s="91"/>
      <c r="F153" s="91"/>
      <c r="G153" s="91"/>
      <c r="H153" s="150"/>
    </row>
    <row r="154" spans="1:8" x14ac:dyDescent="0.55000000000000004">
      <c r="A154" s="73"/>
      <c r="B154" s="43" t="s">
        <v>389</v>
      </c>
      <c r="C154" s="43" t="s">
        <v>358</v>
      </c>
      <c r="E154" s="91"/>
      <c r="F154" s="91"/>
      <c r="G154" s="91"/>
      <c r="H154" s="150"/>
    </row>
    <row r="155" spans="1:8" x14ac:dyDescent="0.55000000000000004">
      <c r="A155" s="73"/>
      <c r="C155" s="162" t="str">
        <f>IF(F60="Yes", "Complete Analysis", "N/A - Do Not Complete")</f>
        <v>N/A - Do Not Complete</v>
      </c>
      <c r="D155" s="284"/>
      <c r="E155" s="263"/>
      <c r="F155" s="90" t="e">
        <f>E155/E161</f>
        <v>#DIV/0!</v>
      </c>
      <c r="G155" s="441"/>
      <c r="H155" s="442"/>
    </row>
    <row r="156" spans="1:8" x14ac:dyDescent="0.55000000000000004">
      <c r="A156" s="73"/>
      <c r="D156" s="284"/>
      <c r="E156" s="263"/>
      <c r="F156" s="90" t="e">
        <f>E156/E161</f>
        <v>#DIV/0!</v>
      </c>
      <c r="G156" s="441"/>
      <c r="H156" s="442"/>
    </row>
    <row r="157" spans="1:8" x14ac:dyDescent="0.55000000000000004">
      <c r="A157" s="73"/>
      <c r="D157" s="284"/>
      <c r="E157" s="263"/>
      <c r="F157" s="90" t="e">
        <f>E157/E161</f>
        <v>#DIV/0!</v>
      </c>
      <c r="G157" s="441"/>
      <c r="H157" s="442"/>
    </row>
    <row r="158" spans="1:8" x14ac:dyDescent="0.55000000000000004">
      <c r="A158" s="73"/>
      <c r="D158" s="284"/>
      <c r="E158" s="263"/>
      <c r="F158" s="90" t="e">
        <f>E158/E161</f>
        <v>#DIV/0!</v>
      </c>
      <c r="G158" s="441"/>
      <c r="H158" s="442"/>
    </row>
    <row r="159" spans="1:8" x14ac:dyDescent="0.55000000000000004">
      <c r="A159" s="73"/>
      <c r="D159" s="284"/>
      <c r="E159" s="263"/>
      <c r="F159" s="90" t="e">
        <f>E159/E161</f>
        <v>#DIV/0!</v>
      </c>
      <c r="G159" s="441"/>
      <c r="H159" s="442"/>
    </row>
    <row r="160" spans="1:8" x14ac:dyDescent="0.55000000000000004">
      <c r="A160" s="73"/>
      <c r="D160" s="285"/>
      <c r="E160" s="269"/>
      <c r="F160" s="90" t="e">
        <f>E160/E161</f>
        <v>#DIV/0!</v>
      </c>
      <c r="G160" s="445"/>
      <c r="H160" s="446"/>
    </row>
    <row r="161" spans="1:10" x14ac:dyDescent="0.55000000000000004">
      <c r="A161" s="73"/>
      <c r="D161" s="163" t="s">
        <v>392</v>
      </c>
      <c r="E161" s="164">
        <f>SUM(E155:E160)</f>
        <v>0</v>
      </c>
      <c r="F161" s="91"/>
      <c r="G161" s="165" t="s">
        <v>391</v>
      </c>
      <c r="H161" s="289"/>
    </row>
    <row r="162" spans="1:10" x14ac:dyDescent="0.55000000000000004">
      <c r="A162" s="73"/>
      <c r="D162" s="163"/>
      <c r="E162" s="139"/>
      <c r="F162" s="91"/>
      <c r="G162" s="165"/>
      <c r="H162" s="166"/>
    </row>
    <row r="163" spans="1:10" x14ac:dyDescent="0.55000000000000004">
      <c r="A163" s="105"/>
      <c r="B163" s="43" t="s">
        <v>389</v>
      </c>
      <c r="C163" s="43" t="s">
        <v>393</v>
      </c>
      <c r="E163" s="91"/>
      <c r="F163" s="91"/>
      <c r="G163" s="91"/>
      <c r="H163" s="150"/>
      <c r="I163" s="178"/>
      <c r="J163" s="138"/>
    </row>
    <row r="164" spans="1:10" x14ac:dyDescent="0.55000000000000004">
      <c r="A164" s="105"/>
      <c r="C164" s="162" t="str">
        <f>IF(G60="Yes", "Complete Analysis", "N/A - Do Not Complete")</f>
        <v>Complete Analysis</v>
      </c>
      <c r="D164" s="284">
        <v>200</v>
      </c>
      <c r="E164" s="262">
        <v>5177999.0200000005</v>
      </c>
      <c r="F164" s="90">
        <f>E164/$E$169</f>
        <v>1</v>
      </c>
      <c r="G164" s="441">
        <v>200</v>
      </c>
      <c r="H164" s="442"/>
      <c r="J164" s="138"/>
    </row>
    <row r="165" spans="1:10" x14ac:dyDescent="0.55000000000000004">
      <c r="A165" s="105"/>
      <c r="D165" s="284"/>
      <c r="E165" s="262"/>
      <c r="F165" s="90">
        <f>E165/$E$169</f>
        <v>0</v>
      </c>
      <c r="G165" s="441"/>
      <c r="H165" s="442"/>
      <c r="J165" s="138"/>
    </row>
    <row r="166" spans="1:10" x14ac:dyDescent="0.55000000000000004">
      <c r="A166" s="105"/>
      <c r="D166" s="284"/>
      <c r="E166" s="262"/>
      <c r="F166" s="90">
        <f>E166/$E$169</f>
        <v>0</v>
      </c>
      <c r="G166" s="441"/>
      <c r="H166" s="442"/>
    </row>
    <row r="167" spans="1:10" x14ac:dyDescent="0.55000000000000004">
      <c r="A167" s="105"/>
      <c r="D167" s="286"/>
      <c r="E167" s="262"/>
      <c r="F167" s="90">
        <f>E167/E169</f>
        <v>0</v>
      </c>
      <c r="G167" s="441"/>
      <c r="H167" s="442"/>
    </row>
    <row r="168" spans="1:10" x14ac:dyDescent="0.55000000000000004">
      <c r="A168" s="105"/>
      <c r="D168" s="285"/>
      <c r="E168" s="270"/>
      <c r="F168" s="90">
        <f>E168/E169</f>
        <v>0</v>
      </c>
      <c r="G168" s="445"/>
      <c r="H168" s="446"/>
    </row>
    <row r="169" spans="1:10" x14ac:dyDescent="0.55000000000000004">
      <c r="A169" s="105"/>
      <c r="D169" s="163" t="s">
        <v>394</v>
      </c>
      <c r="E169" s="167">
        <f>SUM(E164:E168)</f>
        <v>5177999.0200000005</v>
      </c>
      <c r="F169" s="91"/>
      <c r="G169" s="165" t="s">
        <v>391</v>
      </c>
      <c r="H169" s="289">
        <v>200</v>
      </c>
    </row>
    <row r="170" spans="1:10" x14ac:dyDescent="0.55000000000000004">
      <c r="A170" s="105"/>
      <c r="E170" s="91"/>
      <c r="F170" s="91"/>
      <c r="G170" s="91"/>
      <c r="H170" s="150"/>
    </row>
    <row r="171" spans="1:10" x14ac:dyDescent="0.55000000000000004">
      <c r="A171" s="105"/>
      <c r="B171" s="43" t="s">
        <v>389</v>
      </c>
      <c r="C171" s="43" t="s">
        <v>395</v>
      </c>
      <c r="E171" s="91"/>
      <c r="F171" s="91"/>
      <c r="G171" s="91"/>
      <c r="H171" s="150"/>
      <c r="J171" s="138"/>
    </row>
    <row r="172" spans="1:10" x14ac:dyDescent="0.55000000000000004">
      <c r="A172" s="105"/>
      <c r="C172" s="162" t="e">
        <f>IF(G82="Yes", "Complete Analysis", "N/A - Do Not Complete")</f>
        <v>#DIV/0!</v>
      </c>
      <c r="D172" s="284"/>
      <c r="E172" s="262"/>
      <c r="F172" s="90" t="e">
        <f>E172/$E$177</f>
        <v>#DIV/0!</v>
      </c>
      <c r="G172" s="441"/>
      <c r="H172" s="442"/>
      <c r="J172" s="138"/>
    </row>
    <row r="173" spans="1:10" x14ac:dyDescent="0.55000000000000004">
      <c r="A173" s="105"/>
      <c r="D173" s="284"/>
      <c r="E173" s="262"/>
      <c r="F173" s="90" t="e">
        <f>E173/$E$177</f>
        <v>#DIV/0!</v>
      </c>
      <c r="G173" s="441"/>
      <c r="H173" s="442"/>
    </row>
    <row r="174" spans="1:10" x14ac:dyDescent="0.55000000000000004">
      <c r="A174" s="105"/>
      <c r="D174" s="284"/>
      <c r="E174" s="262"/>
      <c r="F174" s="90" t="e">
        <f>E174/$E$177</f>
        <v>#DIV/0!</v>
      </c>
      <c r="G174" s="441"/>
      <c r="H174" s="442"/>
    </row>
    <row r="175" spans="1:10" x14ac:dyDescent="0.55000000000000004">
      <c r="A175" s="105"/>
      <c r="D175" s="284"/>
      <c r="E175" s="262"/>
      <c r="F175" s="90" t="e">
        <f>E175/$E$177</f>
        <v>#DIV/0!</v>
      </c>
      <c r="G175" s="441"/>
      <c r="H175" s="442"/>
    </row>
    <row r="176" spans="1:10" x14ac:dyDescent="0.55000000000000004">
      <c r="A176" s="105"/>
      <c r="D176" s="285"/>
      <c r="E176" s="270"/>
      <c r="F176" s="90" t="e">
        <f>E176/$E$177</f>
        <v>#DIV/0!</v>
      </c>
      <c r="G176" s="445"/>
      <c r="H176" s="446"/>
    </row>
    <row r="177" spans="1:10" x14ac:dyDescent="0.55000000000000004">
      <c r="A177" s="105"/>
      <c r="D177" s="163" t="s">
        <v>394</v>
      </c>
      <c r="E177" s="167">
        <f>SUM(E172:E176)</f>
        <v>0</v>
      </c>
      <c r="F177" s="91"/>
      <c r="G177" s="165" t="s">
        <v>391</v>
      </c>
      <c r="H177" s="289"/>
    </row>
    <row r="178" spans="1:10" x14ac:dyDescent="0.55000000000000004">
      <c r="A178" s="105"/>
      <c r="E178" s="91"/>
      <c r="F178" s="91"/>
      <c r="G178" s="91"/>
      <c r="H178" s="150"/>
    </row>
    <row r="179" spans="1:10" x14ac:dyDescent="0.55000000000000004">
      <c r="A179" s="105"/>
      <c r="B179" s="43" t="s">
        <v>389</v>
      </c>
      <c r="C179" s="43" t="s">
        <v>396</v>
      </c>
      <c r="E179" s="91"/>
      <c r="F179" s="91"/>
      <c r="G179" s="91"/>
      <c r="H179" s="150"/>
      <c r="J179" s="138"/>
    </row>
    <row r="180" spans="1:10" x14ac:dyDescent="0.55000000000000004">
      <c r="A180" s="105"/>
      <c r="C180" s="162" t="e">
        <f>IF(G103="Yes", "Complete Analysis", "N/A - Do Not Complete")</f>
        <v>#DIV/0!</v>
      </c>
      <c r="D180" s="284"/>
      <c r="E180" s="262"/>
      <c r="F180" s="90" t="e">
        <f>E180/$E$185</f>
        <v>#DIV/0!</v>
      </c>
      <c r="G180" s="441"/>
      <c r="H180" s="442"/>
      <c r="J180" s="138"/>
    </row>
    <row r="181" spans="1:10" x14ac:dyDescent="0.55000000000000004">
      <c r="A181" s="105"/>
      <c r="D181" s="284"/>
      <c r="E181" s="262"/>
      <c r="F181" s="90" t="e">
        <f>E181/$E$185</f>
        <v>#DIV/0!</v>
      </c>
      <c r="G181" s="441"/>
      <c r="H181" s="442"/>
    </row>
    <row r="182" spans="1:10" x14ac:dyDescent="0.55000000000000004">
      <c r="A182" s="105"/>
      <c r="D182" s="284"/>
      <c r="E182" s="262"/>
      <c r="F182" s="90" t="e">
        <f>E182/$E$185</f>
        <v>#DIV/0!</v>
      </c>
      <c r="G182" s="441"/>
      <c r="H182" s="442"/>
    </row>
    <row r="183" spans="1:10" x14ac:dyDescent="0.55000000000000004">
      <c r="A183" s="105"/>
      <c r="D183" s="284"/>
      <c r="E183" s="262"/>
      <c r="F183" s="90" t="e">
        <f>E183/$E$185</f>
        <v>#DIV/0!</v>
      </c>
      <c r="G183" s="441"/>
      <c r="H183" s="442"/>
    </row>
    <row r="184" spans="1:10" x14ac:dyDescent="0.55000000000000004">
      <c r="A184" s="105"/>
      <c r="D184" s="285"/>
      <c r="E184" s="270"/>
      <c r="F184" s="90" t="e">
        <f>E184/$E$185</f>
        <v>#DIV/0!</v>
      </c>
      <c r="G184" s="445"/>
      <c r="H184" s="446"/>
    </row>
    <row r="185" spans="1:10" x14ac:dyDescent="0.55000000000000004">
      <c r="A185" s="105"/>
      <c r="D185" s="163" t="s">
        <v>394</v>
      </c>
      <c r="E185" s="167">
        <f>SUM(E180:E184)</f>
        <v>0</v>
      </c>
      <c r="F185" s="91"/>
      <c r="G185" s="165" t="s">
        <v>391</v>
      </c>
      <c r="H185" s="289"/>
    </row>
    <row r="186" spans="1:10" x14ac:dyDescent="0.55000000000000004">
      <c r="A186" s="105"/>
      <c r="E186" s="91"/>
      <c r="F186" s="91"/>
      <c r="G186" s="91"/>
      <c r="H186" s="150"/>
    </row>
    <row r="187" spans="1:10" x14ac:dyDescent="0.55000000000000004">
      <c r="A187" s="105"/>
      <c r="B187" s="43" t="s">
        <v>389</v>
      </c>
      <c r="C187" s="43" t="s">
        <v>397</v>
      </c>
      <c r="E187" s="91"/>
      <c r="F187" s="91"/>
      <c r="G187" s="91"/>
      <c r="H187" s="150"/>
      <c r="J187" s="138"/>
    </row>
    <row r="188" spans="1:10" x14ac:dyDescent="0.55000000000000004">
      <c r="A188" s="105"/>
      <c r="C188" s="162" t="e">
        <f>IF(G124="Yes", "Complete Analysis", "N/A - Do Not Complete")</f>
        <v>#DIV/0!</v>
      </c>
      <c r="D188" s="284"/>
      <c r="E188" s="262"/>
      <c r="F188" s="90" t="e">
        <f>E188/$E$193</f>
        <v>#DIV/0!</v>
      </c>
      <c r="G188" s="441"/>
      <c r="H188" s="442"/>
      <c r="J188" s="138"/>
    </row>
    <row r="189" spans="1:10" x14ac:dyDescent="0.55000000000000004">
      <c r="A189" s="105"/>
      <c r="D189" s="284"/>
      <c r="E189" s="262"/>
      <c r="F189" s="90" t="e">
        <f>E189/$E$193</f>
        <v>#DIV/0!</v>
      </c>
      <c r="G189" s="441"/>
      <c r="H189" s="442"/>
    </row>
    <row r="190" spans="1:10" x14ac:dyDescent="0.55000000000000004">
      <c r="A190" s="105"/>
      <c r="D190" s="284"/>
      <c r="E190" s="262"/>
      <c r="F190" s="90" t="e">
        <f>E190/$E$193</f>
        <v>#DIV/0!</v>
      </c>
      <c r="G190" s="441"/>
      <c r="H190" s="442"/>
    </row>
    <row r="191" spans="1:10" x14ac:dyDescent="0.55000000000000004">
      <c r="A191" s="105"/>
      <c r="D191" s="284"/>
      <c r="E191" s="262"/>
      <c r="F191" s="90" t="e">
        <f>E191/$E$193</f>
        <v>#DIV/0!</v>
      </c>
      <c r="G191" s="441"/>
      <c r="H191" s="442"/>
    </row>
    <row r="192" spans="1:10" x14ac:dyDescent="0.55000000000000004">
      <c r="A192" s="105"/>
      <c r="D192" s="285"/>
      <c r="E192" s="275"/>
      <c r="F192" s="90" t="e">
        <f>E192/$E$193</f>
        <v>#DIV/0!</v>
      </c>
      <c r="G192" s="445"/>
      <c r="H192" s="446"/>
    </row>
    <row r="193" spans="1:8" x14ac:dyDescent="0.55000000000000004">
      <c r="A193" s="105"/>
      <c r="D193" s="163" t="s">
        <v>394</v>
      </c>
      <c r="E193" s="185">
        <f>SUM(E188:E192)</f>
        <v>0</v>
      </c>
      <c r="F193" s="91"/>
      <c r="G193" s="165" t="s">
        <v>391</v>
      </c>
      <c r="H193" s="289"/>
    </row>
    <row r="194" spans="1:8" x14ac:dyDescent="0.55000000000000004">
      <c r="A194" s="105"/>
      <c r="D194" s="163"/>
      <c r="E194" s="186"/>
      <c r="F194" s="91"/>
      <c r="G194" s="165"/>
      <c r="H194" s="166"/>
    </row>
    <row r="195" spans="1:8" x14ac:dyDescent="0.55000000000000004">
      <c r="A195" s="105"/>
      <c r="B195" s="43" t="s">
        <v>389</v>
      </c>
      <c r="C195" s="43" t="s">
        <v>398</v>
      </c>
      <c r="E195" s="91"/>
      <c r="F195" s="91"/>
      <c r="G195" s="91"/>
      <c r="H195" s="150"/>
    </row>
    <row r="196" spans="1:8" x14ac:dyDescent="0.55000000000000004">
      <c r="A196" s="105"/>
      <c r="C196" s="162" t="str">
        <f>IF(H60="Yes", "Complete Analysis", "N/A - Do Not Complete")</f>
        <v>Complete Analysis</v>
      </c>
      <c r="D196" s="287">
        <v>4000</v>
      </c>
      <c r="E196" s="262">
        <v>5177999.0199999996</v>
      </c>
      <c r="F196" s="90">
        <f>E196/E198</f>
        <v>1</v>
      </c>
      <c r="G196" s="441">
        <v>4000</v>
      </c>
      <c r="H196" s="442"/>
    </row>
    <row r="197" spans="1:8" x14ac:dyDescent="0.55000000000000004">
      <c r="A197" s="105"/>
      <c r="C197" s="162"/>
      <c r="D197" s="285"/>
      <c r="E197" s="269"/>
      <c r="F197" s="90">
        <f>E197/E198</f>
        <v>0</v>
      </c>
      <c r="G197" s="445"/>
      <c r="H197" s="446"/>
    </row>
    <row r="198" spans="1:8" x14ac:dyDescent="0.55000000000000004">
      <c r="A198" s="105"/>
      <c r="C198" s="162"/>
      <c r="D198" s="163" t="s">
        <v>399</v>
      </c>
      <c r="E198" s="167">
        <f>SUM(E196:E197)</f>
        <v>5177999.0199999996</v>
      </c>
      <c r="F198" s="90"/>
      <c r="G198" s="165" t="s">
        <v>391</v>
      </c>
      <c r="H198" s="290">
        <v>4000</v>
      </c>
    </row>
    <row r="199" spans="1:8" ht="14.7" thickBot="1" x14ac:dyDescent="0.6">
      <c r="A199" s="120"/>
      <c r="B199" s="95"/>
      <c r="C199" s="168"/>
      <c r="D199" s="169"/>
      <c r="E199" s="169"/>
      <c r="F199" s="170"/>
      <c r="G199" s="96"/>
      <c r="H199" s="171"/>
    </row>
    <row r="200" spans="1:8" ht="14.7" thickBot="1" x14ac:dyDescent="0.6">
      <c r="C200" s="162"/>
      <c r="E200" s="139"/>
      <c r="F200" s="91"/>
      <c r="G200" s="91"/>
      <c r="H200" s="91"/>
    </row>
    <row r="201" spans="1:8" ht="15.9" thickBot="1" x14ac:dyDescent="0.65">
      <c r="A201" s="403" t="s">
        <v>445</v>
      </c>
      <c r="B201" s="404"/>
      <c r="C201" s="404"/>
      <c r="D201" s="404"/>
      <c r="E201" s="404"/>
      <c r="F201" s="404"/>
      <c r="G201" s="404"/>
      <c r="H201" s="405"/>
    </row>
    <row r="202" spans="1:8" x14ac:dyDescent="0.55000000000000004">
      <c r="A202" s="73" t="s">
        <v>317</v>
      </c>
      <c r="B202" s="430" t="s">
        <v>401</v>
      </c>
      <c r="C202" s="430"/>
      <c r="D202" s="430"/>
      <c r="E202" s="430"/>
      <c r="F202" s="430"/>
      <c r="G202" s="430"/>
      <c r="H202" s="431"/>
    </row>
    <row r="203" spans="1:8" x14ac:dyDescent="0.55000000000000004">
      <c r="A203" s="73"/>
      <c r="B203" s="432"/>
      <c r="C203" s="432"/>
      <c r="D203" s="432"/>
      <c r="E203" s="432"/>
      <c r="F203" s="432"/>
      <c r="G203" s="432"/>
      <c r="H203" s="433"/>
    </row>
    <row r="204" spans="1:8" x14ac:dyDescent="0.55000000000000004">
      <c r="A204" s="105"/>
      <c r="H204" s="75"/>
    </row>
    <row r="205" spans="1:8" x14ac:dyDescent="0.55000000000000004">
      <c r="A205" s="73"/>
      <c r="B205" s="49" t="s">
        <v>283</v>
      </c>
      <c r="D205" s="417"/>
      <c r="E205" s="417"/>
      <c r="F205" s="417"/>
      <c r="G205" s="417"/>
      <c r="H205" s="418"/>
    </row>
    <row r="206" spans="1:8" x14ac:dyDescent="0.55000000000000004">
      <c r="A206" s="73"/>
      <c r="C206" s="77"/>
      <c r="D206" s="77"/>
      <c r="E206" s="77"/>
      <c r="F206" s="77"/>
      <c r="G206" s="77"/>
      <c r="H206" s="78"/>
    </row>
    <row r="207" spans="1:8" x14ac:dyDescent="0.55000000000000004">
      <c r="A207" s="105"/>
      <c r="E207" s="434" t="s">
        <v>354</v>
      </c>
      <c r="F207" s="434"/>
      <c r="G207" s="434"/>
      <c r="H207" s="435"/>
    </row>
    <row r="208" spans="1:8" x14ac:dyDescent="0.55000000000000004">
      <c r="A208" s="105"/>
      <c r="E208" s="79" t="s">
        <v>319</v>
      </c>
      <c r="F208" s="79" t="s">
        <v>319</v>
      </c>
      <c r="G208" s="79" t="s">
        <v>319</v>
      </c>
      <c r="H208" s="80" t="s">
        <v>319</v>
      </c>
    </row>
    <row r="209" spans="1:8" x14ac:dyDescent="0.55000000000000004">
      <c r="A209" s="105"/>
      <c r="B209" s="81" t="s">
        <v>446</v>
      </c>
      <c r="C209" s="82"/>
      <c r="D209" s="83"/>
      <c r="E209" s="82" t="s">
        <v>357</v>
      </c>
      <c r="F209" s="82" t="s">
        <v>358</v>
      </c>
      <c r="G209" s="82" t="s">
        <v>359</v>
      </c>
      <c r="H209" s="134" t="s">
        <v>360</v>
      </c>
    </row>
    <row r="210" spans="1:8" ht="22" customHeight="1" x14ac:dyDescent="0.55000000000000004">
      <c r="A210" s="105"/>
      <c r="B210" s="87" t="s">
        <v>362</v>
      </c>
      <c r="C210" s="79"/>
      <c r="D210" s="79"/>
      <c r="E210" s="79"/>
      <c r="F210" s="79"/>
      <c r="G210" s="79"/>
      <c r="H210" s="80"/>
    </row>
    <row r="211" spans="1:8" x14ac:dyDescent="0.55000000000000004">
      <c r="A211" s="105"/>
      <c r="B211" s="426" t="s">
        <v>444</v>
      </c>
      <c r="C211" s="426"/>
      <c r="D211" s="426"/>
      <c r="E211" s="271"/>
      <c r="F211" s="271"/>
      <c r="G211" s="273">
        <v>200</v>
      </c>
      <c r="H211" s="272">
        <v>4000</v>
      </c>
    </row>
    <row r="212" spans="1:8" x14ac:dyDescent="0.55000000000000004">
      <c r="A212" s="105"/>
      <c r="B212" s="416"/>
      <c r="C212" s="416"/>
      <c r="D212" s="416"/>
      <c r="E212" s="273"/>
      <c r="F212" s="273"/>
      <c r="G212" s="273"/>
      <c r="H212" s="272"/>
    </row>
    <row r="213" spans="1:8" x14ac:dyDescent="0.55000000000000004">
      <c r="A213" s="105"/>
      <c r="B213" s="416"/>
      <c r="C213" s="416"/>
      <c r="D213" s="416"/>
      <c r="E213" s="273"/>
      <c r="F213" s="273"/>
      <c r="G213" s="273"/>
      <c r="H213" s="272"/>
    </row>
    <row r="214" spans="1:8" x14ac:dyDescent="0.55000000000000004">
      <c r="A214" s="105"/>
      <c r="B214" s="416"/>
      <c r="C214" s="416"/>
      <c r="D214" s="416"/>
      <c r="E214" s="273"/>
      <c r="F214" s="273"/>
      <c r="G214" s="273"/>
      <c r="H214" s="272"/>
    </row>
    <row r="215" spans="1:8" x14ac:dyDescent="0.55000000000000004">
      <c r="A215" s="105"/>
      <c r="B215" s="449" t="s">
        <v>296</v>
      </c>
      <c r="C215" s="449"/>
      <c r="D215" s="449"/>
      <c r="E215" s="273"/>
      <c r="F215" s="273"/>
      <c r="G215" s="273"/>
      <c r="H215" s="274"/>
    </row>
    <row r="216" spans="1:8" x14ac:dyDescent="0.55000000000000004">
      <c r="A216" s="105"/>
      <c r="B216" s="416"/>
      <c r="C216" s="416"/>
      <c r="D216" s="416"/>
      <c r="E216" s="273"/>
      <c r="F216" s="273"/>
      <c r="G216" s="273"/>
      <c r="H216" s="274"/>
    </row>
    <row r="217" spans="1:8" ht="22" customHeight="1" x14ac:dyDescent="0.55000000000000004">
      <c r="A217" s="105"/>
      <c r="B217" s="87" t="s">
        <v>366</v>
      </c>
      <c r="C217" s="112"/>
      <c r="D217" s="139"/>
      <c r="E217" s="139"/>
      <c r="F217" s="139"/>
      <c r="G217" s="140"/>
      <c r="H217" s="141"/>
    </row>
    <row r="218" spans="1:8" x14ac:dyDescent="0.55000000000000004">
      <c r="A218" s="105"/>
      <c r="B218" s="416"/>
      <c r="C218" s="416"/>
      <c r="D218" s="416"/>
      <c r="E218" s="273"/>
      <c r="F218" s="273"/>
      <c r="G218" s="273"/>
      <c r="H218" s="274"/>
    </row>
    <row r="219" spans="1:8" x14ac:dyDescent="0.55000000000000004">
      <c r="A219" s="105"/>
      <c r="B219" s="427"/>
      <c r="C219" s="440"/>
      <c r="D219" s="428"/>
      <c r="E219" s="273"/>
      <c r="F219" s="273"/>
      <c r="G219" s="273"/>
      <c r="H219" s="274"/>
    </row>
    <row r="220" spans="1:8" x14ac:dyDescent="0.55000000000000004">
      <c r="A220" s="105"/>
      <c r="B220" s="427"/>
      <c r="C220" s="440"/>
      <c r="D220" s="428"/>
      <c r="E220" s="273"/>
      <c r="F220" s="273"/>
      <c r="G220" s="273"/>
      <c r="H220" s="274"/>
    </row>
    <row r="221" spans="1:8" x14ac:dyDescent="0.55000000000000004">
      <c r="A221" s="105"/>
      <c r="B221" s="427"/>
      <c r="C221" s="440"/>
      <c r="D221" s="428"/>
      <c r="E221" s="273"/>
      <c r="F221" s="273"/>
      <c r="G221" s="273"/>
      <c r="H221" s="274"/>
    </row>
    <row r="222" spans="1:8" x14ac:dyDescent="0.55000000000000004">
      <c r="A222" s="105"/>
      <c r="B222" s="419" t="s">
        <v>296</v>
      </c>
      <c r="C222" s="420"/>
      <c r="D222" s="421"/>
      <c r="E222" s="273"/>
      <c r="F222" s="273"/>
      <c r="G222" s="273"/>
      <c r="H222" s="274"/>
    </row>
    <row r="223" spans="1:8" x14ac:dyDescent="0.55000000000000004">
      <c r="A223" s="105"/>
      <c r="B223" s="416"/>
      <c r="C223" s="416"/>
      <c r="D223" s="416"/>
      <c r="E223" s="273"/>
      <c r="F223" s="273"/>
      <c r="G223" s="273"/>
      <c r="H223" s="274"/>
    </row>
    <row r="224" spans="1:8" x14ac:dyDescent="0.55000000000000004">
      <c r="A224" s="105"/>
      <c r="B224" s="118"/>
      <c r="C224" s="118"/>
      <c r="D224" s="118"/>
      <c r="E224" s="119"/>
      <c r="F224" s="119"/>
      <c r="G224" s="119"/>
      <c r="H224" s="172"/>
    </row>
    <row r="225" spans="1:10" x14ac:dyDescent="0.55000000000000004">
      <c r="A225" s="73" t="s">
        <v>322</v>
      </c>
      <c r="B225" s="117" t="s">
        <v>323</v>
      </c>
      <c r="C225" s="118"/>
      <c r="D225" s="118"/>
      <c r="E225" s="119"/>
      <c r="F225" s="119"/>
      <c r="G225" s="119"/>
      <c r="H225" s="172"/>
      <c r="J225" s="138"/>
    </row>
    <row r="226" spans="1:10" x14ac:dyDescent="0.55000000000000004">
      <c r="A226" s="105"/>
      <c r="B226" s="414"/>
      <c r="C226" s="414"/>
      <c r="D226" s="414"/>
      <c r="E226" s="414"/>
      <c r="F226" s="414"/>
      <c r="G226" s="414"/>
      <c r="H226" s="415"/>
      <c r="J226" s="138"/>
    </row>
    <row r="227" spans="1:10" x14ac:dyDescent="0.55000000000000004">
      <c r="A227" s="105"/>
      <c r="B227" s="414"/>
      <c r="C227" s="414"/>
      <c r="D227" s="414"/>
      <c r="E227" s="414"/>
      <c r="F227" s="414"/>
      <c r="G227" s="414"/>
      <c r="H227" s="415"/>
      <c r="J227" s="138"/>
    </row>
    <row r="228" spans="1:10" ht="14.7" thickBot="1" x14ac:dyDescent="0.6">
      <c r="A228" s="120"/>
      <c r="B228" s="173"/>
      <c r="C228" s="174"/>
      <c r="D228" s="174"/>
      <c r="E228" s="174"/>
      <c r="F228" s="174"/>
      <c r="G228" s="174"/>
      <c r="H228" s="175"/>
    </row>
  </sheetData>
  <sheetProtection algorithmName="SHA-512" hashValue="QBVDNd6jm8thaV447xBjj6z+ZUKFyQorD37Il4S0ASwXUUVIvlTL5Gp2omdObCX6q8DpCoQARoGRBpNdjh7KGw==" saltValue="iPPcZWF9cbhCTt9BLQ7Qfw==" spinCount="100000" sheet="1" objects="1" scenarios="1" insertRows="0"/>
  <mergeCells count="111">
    <mergeCell ref="G148:H148"/>
    <mergeCell ref="G167:H167"/>
    <mergeCell ref="G168:H168"/>
    <mergeCell ref="G166:H166"/>
    <mergeCell ref="G149:H149"/>
    <mergeCell ref="G150:H150"/>
    <mergeCell ref="G151:H151"/>
    <mergeCell ref="G155:H155"/>
    <mergeCell ref="G156:H156"/>
    <mergeCell ref="G157:H157"/>
    <mergeCell ref="G158:H158"/>
    <mergeCell ref="G159:H159"/>
    <mergeCell ref="G160:H160"/>
    <mergeCell ref="G164:H164"/>
    <mergeCell ref="G165:H165"/>
    <mergeCell ref="B115:C115"/>
    <mergeCell ref="B116:C116"/>
    <mergeCell ref="B117:C117"/>
    <mergeCell ref="B95:C95"/>
    <mergeCell ref="B96:C96"/>
    <mergeCell ref="B107:C107"/>
    <mergeCell ref="B108:C108"/>
    <mergeCell ref="B109:C109"/>
    <mergeCell ref="B24:G24"/>
    <mergeCell ref="B25:G25"/>
    <mergeCell ref="B73:C73"/>
    <mergeCell ref="B74:C74"/>
    <mergeCell ref="B75:C75"/>
    <mergeCell ref="B86:C86"/>
    <mergeCell ref="B43:C43"/>
    <mergeCell ref="G197:H197"/>
    <mergeCell ref="A201:H201"/>
    <mergeCell ref="B202:H203"/>
    <mergeCell ref="D205:H205"/>
    <mergeCell ref="B226:H227"/>
    <mergeCell ref="B223:D223"/>
    <mergeCell ref="B216:D216"/>
    <mergeCell ref="B218:D218"/>
    <mergeCell ref="E207:H207"/>
    <mergeCell ref="B212:D212"/>
    <mergeCell ref="B213:D213"/>
    <mergeCell ref="B214:D214"/>
    <mergeCell ref="B215:D215"/>
    <mergeCell ref="B219:D219"/>
    <mergeCell ref="B220:D220"/>
    <mergeCell ref="B221:D221"/>
    <mergeCell ref="B222:D222"/>
    <mergeCell ref="B211:D211"/>
    <mergeCell ref="G196:H196"/>
    <mergeCell ref="G182:H182"/>
    <mergeCell ref="G184:H184"/>
    <mergeCell ref="G188:H188"/>
    <mergeCell ref="G189:H189"/>
    <mergeCell ref="G190:H190"/>
    <mergeCell ref="G192:H192"/>
    <mergeCell ref="G181:H181"/>
    <mergeCell ref="G172:H172"/>
    <mergeCell ref="G173:H173"/>
    <mergeCell ref="G174:H174"/>
    <mergeCell ref="G176:H176"/>
    <mergeCell ref="G180:H180"/>
    <mergeCell ref="G183:H183"/>
    <mergeCell ref="G175:H175"/>
    <mergeCell ref="G191:H191"/>
    <mergeCell ref="C127:H128"/>
    <mergeCell ref="B131:H133"/>
    <mergeCell ref="B50:C50"/>
    <mergeCell ref="B135:H139"/>
    <mergeCell ref="D141:H141"/>
    <mergeCell ref="G144:H144"/>
    <mergeCell ref="G146:H146"/>
    <mergeCell ref="G147:H147"/>
    <mergeCell ref="B64:C64"/>
    <mergeCell ref="B69:C69"/>
    <mergeCell ref="B71:C71"/>
    <mergeCell ref="B76:C76"/>
    <mergeCell ref="B85:C85"/>
    <mergeCell ref="B90:C90"/>
    <mergeCell ref="B118:C118"/>
    <mergeCell ref="B54:C54"/>
    <mergeCell ref="B65:C65"/>
    <mergeCell ref="B66:C66"/>
    <mergeCell ref="B67:C67"/>
    <mergeCell ref="B68:C68"/>
    <mergeCell ref="B51:C51"/>
    <mergeCell ref="B52:C52"/>
    <mergeCell ref="B110:C110"/>
    <mergeCell ref="B114:C114"/>
    <mergeCell ref="B17:E18"/>
    <mergeCell ref="B92:C92"/>
    <mergeCell ref="B97:C97"/>
    <mergeCell ref="B106:C106"/>
    <mergeCell ref="B111:C111"/>
    <mergeCell ref="B113:C113"/>
    <mergeCell ref="B48:C48"/>
    <mergeCell ref="A28:H28"/>
    <mergeCell ref="B29:H30"/>
    <mergeCell ref="E37:H37"/>
    <mergeCell ref="B44:C44"/>
    <mergeCell ref="B45:C45"/>
    <mergeCell ref="B46:C46"/>
    <mergeCell ref="B47:C47"/>
    <mergeCell ref="B53:C53"/>
    <mergeCell ref="B87:C87"/>
    <mergeCell ref="B88:C88"/>
    <mergeCell ref="B89:C89"/>
    <mergeCell ref="B93:C93"/>
    <mergeCell ref="B94:C94"/>
    <mergeCell ref="B72:C72"/>
    <mergeCell ref="B55:C55"/>
    <mergeCell ref="D33:H35"/>
  </mergeCells>
  <conditionalFormatting sqref="A41">
    <cfRule type="expression" dxfId="184" priority="4">
      <formula>$F$17="no"</formula>
    </cfRule>
    <cfRule type="expression" dxfId="183" priority="6">
      <formula>$F$20="no"</formula>
    </cfRule>
  </conditionalFormatting>
  <conditionalFormatting sqref="A62">
    <cfRule type="expression" dxfId="182" priority="7">
      <formula>$F$20="no"</formula>
    </cfRule>
  </conditionalFormatting>
  <conditionalFormatting sqref="A83">
    <cfRule type="expression" dxfId="181" priority="8">
      <formula>$F$20="no"</formula>
    </cfRule>
  </conditionalFormatting>
  <conditionalFormatting sqref="A104">
    <cfRule type="expression" dxfId="180" priority="9">
      <formula>$F$20="no"</formula>
    </cfRule>
  </conditionalFormatting>
  <conditionalFormatting sqref="A28:H32 A33:D33 A34:C35 A36:H174 A175:G175 A176:H182 A183:G183 A184:H190 A191:G191 A192:H228">
    <cfRule type="expression" dxfId="179" priority="1">
      <formula>AND($F$11="no",$F$13="no",$F$15="no",$F$20="no")</formula>
    </cfRule>
  </conditionalFormatting>
  <conditionalFormatting sqref="A62:H64 A65:B68 D65:H68 A69:H71 A72:B75 D72:H75 A76:H85 A86:B89 D86:H89 A90:H92 A93:B96 D93:H96 A97:H106 A107:B110 D107:H110 A111:H113 A114:B117 D114:H117 A118:H124 A171:H174 A175:G175 A176:H182 A183:G183 A184:H190 A191:G191 A192:H193">
    <cfRule type="expression" dxfId="178" priority="5">
      <formula>$F$17="no"</formula>
    </cfRule>
  </conditionalFormatting>
  <conditionalFormatting sqref="B171:B175">
    <cfRule type="expression" dxfId="177" priority="34">
      <formula>$F$15="no"</formula>
    </cfRule>
  </conditionalFormatting>
  <conditionalFormatting sqref="B178:B179">
    <cfRule type="expression" dxfId="176" priority="38">
      <formula>$F$15="no"</formula>
    </cfRule>
  </conditionalFormatting>
  <conditionalFormatting sqref="B163:H169">
    <cfRule type="expression" dxfId="175" priority="43">
      <formula>$F$15="no"</formula>
    </cfRule>
  </conditionalFormatting>
  <conditionalFormatting sqref="B187:H190">
    <cfRule type="expression" dxfId="174" priority="35">
      <formula>$F$15="no"</formula>
    </cfRule>
  </conditionalFormatting>
  <conditionalFormatting sqref="C163">
    <cfRule type="expression" dxfId="173" priority="3">
      <formula>$F$17="no"</formula>
    </cfRule>
  </conditionalFormatting>
  <conditionalFormatting sqref="C195">
    <cfRule type="expression" dxfId="172" priority="2">
      <formula>$F$17="no"</formula>
    </cfRule>
  </conditionalFormatting>
  <conditionalFormatting sqref="C171:H174">
    <cfRule type="expression" dxfId="171" priority="46">
      <formula>$F$15="no"</formula>
    </cfRule>
  </conditionalFormatting>
  <conditionalFormatting sqref="C179:H179">
    <cfRule type="expression" dxfId="170" priority="41">
      <formula>$F$15="no"</formula>
    </cfRule>
  </conditionalFormatting>
  <conditionalFormatting sqref="E43:E48 E50:E56 E58:E61 E71:E77 E79:E82 E92:E98 E100:E103 E113:E119 E121:E125 B145:H152 E218:E223">
    <cfRule type="expression" dxfId="169" priority="55">
      <formula>$F$11="no"</formula>
    </cfRule>
  </conditionalFormatting>
  <conditionalFormatting sqref="E64:E69">
    <cfRule type="expression" dxfId="168" priority="21">
      <formula>$F$11="no"</formula>
    </cfRule>
  </conditionalFormatting>
  <conditionalFormatting sqref="E85:E90">
    <cfRule type="expression" dxfId="167" priority="17">
      <formula>$F$11="no"</formula>
    </cfRule>
  </conditionalFormatting>
  <conditionalFormatting sqref="E106:E111">
    <cfRule type="expression" dxfId="166" priority="13">
      <formula>$F$11="no"</formula>
    </cfRule>
  </conditionalFormatting>
  <conditionalFormatting sqref="E211:E216">
    <cfRule type="expression" dxfId="165" priority="51">
      <formula>$F$11="no"</formula>
    </cfRule>
  </conditionalFormatting>
  <conditionalFormatting sqref="F43:F48 F50:F56 F58:F61 F71:F77 F79:F82 F92:F98 F100:F103 F113:F119 F121:F125 B154:H161 F218:F223">
    <cfRule type="expression" dxfId="164" priority="54">
      <formula>$F$13="no"</formula>
    </cfRule>
  </conditionalFormatting>
  <conditionalFormatting sqref="F64:F69">
    <cfRule type="expression" dxfId="163" priority="20">
      <formula>$F$13="no"</formula>
    </cfRule>
  </conditionalFormatting>
  <conditionalFormatting sqref="F85:F90">
    <cfRule type="expression" dxfId="162" priority="16">
      <formula>$F$13="no"</formula>
    </cfRule>
  </conditionalFormatting>
  <conditionalFormatting sqref="F106:F111">
    <cfRule type="expression" dxfId="161" priority="12">
      <formula>$F$13="no"</formula>
    </cfRule>
  </conditionalFormatting>
  <conditionalFormatting sqref="F211:F216">
    <cfRule type="expression" dxfId="160" priority="50">
      <formula>$F$13="no"</formula>
    </cfRule>
  </conditionalFormatting>
  <conditionalFormatting sqref="G43:G48 G50:G56 G58:G61 G71:G77 G79:G82 G92:G98 G100:G103 G113:G119 G121:G125 C175:G175 C176:H177 B180:H182 B183:G183 B184:H184 C185:H185 B191:G191 B192:H194 G218:G223">
    <cfRule type="expression" dxfId="159" priority="53">
      <formula>$F$15="no"</formula>
    </cfRule>
  </conditionalFormatting>
  <conditionalFormatting sqref="G64:G69">
    <cfRule type="expression" dxfId="158" priority="19">
      <formula>$F$15="no"</formula>
    </cfRule>
  </conditionalFormatting>
  <conditionalFormatting sqref="G85:G90">
    <cfRule type="expression" dxfId="157" priority="15">
      <formula>$F$15="no"</formula>
    </cfRule>
  </conditionalFormatting>
  <conditionalFormatting sqref="G106:G111">
    <cfRule type="expression" dxfId="156" priority="11">
      <formula>$F$15="no"</formula>
    </cfRule>
  </conditionalFormatting>
  <conditionalFormatting sqref="G211:G216">
    <cfRule type="expression" dxfId="155" priority="49">
      <formula>$F$15="no"</formula>
    </cfRule>
  </conditionalFormatting>
  <conditionalFormatting sqref="H43:H48 H50:H56 H58:H61 H71:H77 H79:H82 H92:H98 H100:H103 H113:H119 H121:H125 B195:H198 H218:H223">
    <cfRule type="expression" dxfId="154" priority="52">
      <formula>$F$20="no"</formula>
    </cfRule>
  </conditionalFormatting>
  <conditionalFormatting sqref="H64:H69">
    <cfRule type="expression" dxfId="153" priority="18">
      <formula>$F$20="no"</formula>
    </cfRule>
  </conditionalFormatting>
  <conditionalFormatting sqref="H85:H90">
    <cfRule type="expression" dxfId="152" priority="14">
      <formula>$F$20="no"</formula>
    </cfRule>
  </conditionalFormatting>
  <conditionalFormatting sqref="H106:H111">
    <cfRule type="expression" dxfId="151" priority="10">
      <formula>$F$20="no"</formula>
    </cfRule>
  </conditionalFormatting>
  <conditionalFormatting sqref="H211:H216">
    <cfRule type="expression" dxfId="150" priority="48">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'Yes or No'!$A:$A</xm:f>
          </x14:formula1>
          <xm:sqref>F11 F13 F15 F20 F17</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J233"/>
  <sheetViews>
    <sheetView showGridLines="0" zoomScaleNormal="100" workbookViewId="0"/>
  </sheetViews>
  <sheetFormatPr defaultColWidth="9.15625" defaultRowHeight="14.4" x14ac:dyDescent="0.55000000000000004"/>
  <cols>
    <col min="1" max="1" width="3" style="43" customWidth="1"/>
    <col min="2" max="2" width="13.83984375" style="43" customWidth="1"/>
    <col min="3" max="3" width="45.26171875" style="43" customWidth="1"/>
    <col min="4" max="4" width="18.26171875" style="43" customWidth="1"/>
    <col min="5" max="8" width="17.15625" style="43" customWidth="1"/>
    <col min="9" max="9" width="2.83984375" style="43" customWidth="1"/>
    <col min="10" max="16384" width="9.15625" style="43"/>
  </cols>
  <sheetData>
    <row r="1" spans="1:8" ht="18.75" customHeight="1" x14ac:dyDescent="0.7">
      <c r="A1" s="42" t="str">
        <f>'Cover and Instructions'!A1</f>
        <v>Georgia State Health Benefit Plan MHPAEA Parity</v>
      </c>
      <c r="H1" s="44" t="s">
        <v>59</v>
      </c>
    </row>
    <row r="2" spans="1:8" ht="25.8" x14ac:dyDescent="0.95">
      <c r="A2" s="45" t="s">
        <v>1</v>
      </c>
    </row>
    <row r="3" spans="1:8" ht="20.399999999999999" x14ac:dyDescent="0.75">
      <c r="A3" s="47" t="s">
        <v>447</v>
      </c>
    </row>
    <row r="5" spans="1:8" x14ac:dyDescent="0.55000000000000004">
      <c r="A5" s="49" t="s">
        <v>2</v>
      </c>
      <c r="C5" s="50" t="str">
        <f>'Cover and Instructions'!$D$4</f>
        <v>UnitedHealthcare</v>
      </c>
      <c r="D5" s="50"/>
      <c r="E5" s="50"/>
      <c r="F5" s="50"/>
      <c r="G5" s="50"/>
    </row>
    <row r="6" spans="1:8" x14ac:dyDescent="0.55000000000000004">
      <c r="A6" s="49" t="s">
        <v>272</v>
      </c>
      <c r="C6" s="50" t="str">
        <f>'Cover and Instructions'!D5</f>
        <v>UnitedHealthcare Statewide Statewide HMO</v>
      </c>
      <c r="D6" s="50"/>
      <c r="E6" s="50"/>
      <c r="F6" s="50"/>
      <c r="G6" s="50"/>
    </row>
    <row r="7" spans="1:8" ht="14.7" thickBot="1" x14ac:dyDescent="0.6"/>
    <row r="8" spans="1:8" x14ac:dyDescent="0.55000000000000004">
      <c r="A8" s="187" t="s">
        <v>273</v>
      </c>
      <c r="B8" s="188"/>
      <c r="C8" s="188"/>
      <c r="D8" s="188"/>
      <c r="E8" s="188"/>
      <c r="F8" s="188"/>
      <c r="G8" s="188"/>
      <c r="H8" s="189"/>
    </row>
    <row r="9" spans="1:8" ht="15" customHeight="1" x14ac:dyDescent="0.55000000000000004">
      <c r="A9" s="190" t="s">
        <v>274</v>
      </c>
      <c r="B9" s="191"/>
      <c r="C9" s="191"/>
      <c r="D9" s="191"/>
      <c r="E9" s="191"/>
      <c r="F9" s="191"/>
      <c r="G9" s="191"/>
      <c r="H9" s="192"/>
    </row>
    <row r="10" spans="1:8" x14ac:dyDescent="0.55000000000000004">
      <c r="A10" s="193"/>
      <c r="B10" s="194"/>
      <c r="C10" s="194"/>
      <c r="D10" s="194"/>
      <c r="E10" s="194"/>
      <c r="F10" s="194"/>
      <c r="G10" s="194"/>
      <c r="H10" s="129"/>
    </row>
    <row r="11" spans="1:8" x14ac:dyDescent="0.55000000000000004">
      <c r="A11" s="195" t="s">
        <v>275</v>
      </c>
      <c r="B11" s="196" t="s">
        <v>448</v>
      </c>
      <c r="C11" s="194"/>
      <c r="D11" s="194"/>
      <c r="E11" s="194"/>
      <c r="F11" s="128"/>
      <c r="G11" s="64" t="str">
        <f>IF(F11="yes","  Complete Section 1 and Section 2","")</f>
        <v/>
      </c>
      <c r="H11" s="129"/>
    </row>
    <row r="12" spans="1:8" ht="6" customHeight="1" x14ac:dyDescent="0.55000000000000004">
      <c r="A12" s="195"/>
      <c r="B12" s="196"/>
      <c r="C12" s="194"/>
      <c r="D12" s="194"/>
      <c r="E12" s="194"/>
      <c r="F12" s="59"/>
      <c r="G12" s="64"/>
      <c r="H12" s="129"/>
    </row>
    <row r="13" spans="1:8" x14ac:dyDescent="0.55000000000000004">
      <c r="A13" s="195" t="s">
        <v>277</v>
      </c>
      <c r="B13" s="196" t="s">
        <v>449</v>
      </c>
      <c r="C13" s="194"/>
      <c r="D13" s="194"/>
      <c r="E13" s="194"/>
      <c r="F13" s="128"/>
      <c r="G13" s="64" t="str">
        <f>IF(F13="yes","  Complete Section 1 and Section 2","")</f>
        <v/>
      </c>
      <c r="H13" s="129"/>
    </row>
    <row r="14" spans="1:8" ht="6" customHeight="1" x14ac:dyDescent="0.55000000000000004">
      <c r="A14" s="195"/>
      <c r="B14" s="196"/>
      <c r="C14" s="194"/>
      <c r="D14" s="194"/>
      <c r="E14" s="194"/>
      <c r="F14" s="59"/>
      <c r="G14" s="64"/>
      <c r="H14" s="129"/>
    </row>
    <row r="15" spans="1:8" x14ac:dyDescent="0.55000000000000004">
      <c r="A15" s="195" t="s">
        <v>343</v>
      </c>
      <c r="B15" s="196" t="s">
        <v>450</v>
      </c>
      <c r="C15" s="194"/>
      <c r="D15" s="194"/>
      <c r="E15" s="194"/>
      <c r="F15" s="63"/>
      <c r="G15" s="64" t="str">
        <f>IF(F15="yes","  Complete Section 1 and Section 2","")</f>
        <v/>
      </c>
      <c r="H15" s="129"/>
    </row>
    <row r="16" spans="1:8" ht="6" customHeight="1" x14ac:dyDescent="0.55000000000000004">
      <c r="A16" s="195"/>
      <c r="B16" s="196"/>
      <c r="C16" s="194"/>
      <c r="D16" s="194"/>
      <c r="E16" s="194"/>
      <c r="F16" s="59"/>
      <c r="G16" s="64"/>
      <c r="H16" s="129"/>
    </row>
    <row r="17" spans="1:10" x14ac:dyDescent="0.55000000000000004">
      <c r="A17" s="195" t="s">
        <v>345</v>
      </c>
      <c r="B17" s="454" t="s">
        <v>451</v>
      </c>
      <c r="C17" s="454"/>
      <c r="D17" s="454"/>
      <c r="E17" s="454"/>
      <c r="F17" s="128"/>
      <c r="G17" s="64" t="str">
        <f>IF(F17="yes","  Report each income level in separate tiers in Section 1 and Section 2","")</f>
        <v/>
      </c>
      <c r="H17" s="129"/>
    </row>
    <row r="18" spans="1:10" x14ac:dyDescent="0.55000000000000004">
      <c r="A18" s="195"/>
      <c r="B18" s="454"/>
      <c r="C18" s="454"/>
      <c r="D18" s="454"/>
      <c r="E18" s="454"/>
      <c r="F18" s="59"/>
      <c r="G18" s="64"/>
      <c r="H18" s="129"/>
    </row>
    <row r="19" spans="1:10" ht="6" customHeight="1" x14ac:dyDescent="0.55000000000000004">
      <c r="A19" s="195"/>
      <c r="B19" s="196"/>
      <c r="C19" s="194"/>
      <c r="D19" s="194"/>
      <c r="E19" s="194"/>
      <c r="F19" s="59"/>
      <c r="G19" s="64"/>
      <c r="H19" s="129"/>
    </row>
    <row r="20" spans="1:10" x14ac:dyDescent="0.55000000000000004">
      <c r="A20" s="195" t="s">
        <v>347</v>
      </c>
      <c r="B20" s="196" t="s">
        <v>452</v>
      </c>
      <c r="C20" s="194"/>
      <c r="D20" s="194"/>
      <c r="E20" s="194"/>
      <c r="F20" s="128"/>
      <c r="G20" s="64" t="str">
        <f>IF(F20="yes","  Complete Section 1 and Section 2","")</f>
        <v/>
      </c>
      <c r="H20" s="129"/>
    </row>
    <row r="21" spans="1:10" ht="6" customHeight="1" x14ac:dyDescent="0.55000000000000004">
      <c r="A21" s="61"/>
      <c r="B21" s="62"/>
      <c r="C21" s="59"/>
      <c r="D21" s="59"/>
      <c r="E21" s="59"/>
      <c r="F21" s="59"/>
      <c r="G21" s="64"/>
      <c r="H21" s="129"/>
    </row>
    <row r="22" spans="1:10" x14ac:dyDescent="0.55000000000000004">
      <c r="A22" s="61" t="s">
        <v>349</v>
      </c>
      <c r="B22" s="62"/>
      <c r="C22" s="59"/>
      <c r="D22" s="59"/>
      <c r="E22" s="59"/>
      <c r="F22" s="66"/>
      <c r="G22" s="64"/>
      <c r="H22" s="129"/>
    </row>
    <row r="23" spans="1:10" x14ac:dyDescent="0.55000000000000004">
      <c r="A23" s="61"/>
      <c r="B23" s="62" t="s">
        <v>350</v>
      </c>
      <c r="C23" s="59"/>
      <c r="D23" s="59"/>
      <c r="E23" s="59"/>
      <c r="F23" s="66"/>
      <c r="G23" s="64"/>
      <c r="H23" s="129"/>
    </row>
    <row r="24" spans="1:10" x14ac:dyDescent="0.55000000000000004">
      <c r="A24" s="61"/>
      <c r="B24" s="436"/>
      <c r="C24" s="436"/>
      <c r="D24" s="436"/>
      <c r="E24" s="436"/>
      <c r="F24" s="436"/>
      <c r="G24" s="436"/>
      <c r="H24" s="129"/>
      <c r="J24" s="131"/>
    </row>
    <row r="25" spans="1:10" x14ac:dyDescent="0.55000000000000004">
      <c r="A25" s="61"/>
      <c r="B25" s="437"/>
      <c r="C25" s="437"/>
      <c r="D25" s="437"/>
      <c r="E25" s="437"/>
      <c r="F25" s="437"/>
      <c r="G25" s="437"/>
      <c r="H25" s="129"/>
      <c r="J25" s="132"/>
    </row>
    <row r="26" spans="1:10" ht="14.7" thickBot="1" x14ac:dyDescent="0.6">
      <c r="A26" s="67"/>
      <c r="B26" s="68"/>
      <c r="C26" s="69"/>
      <c r="D26" s="69"/>
      <c r="E26" s="69"/>
      <c r="F26" s="69"/>
      <c r="G26" s="69"/>
      <c r="H26" s="133"/>
    </row>
    <row r="27" spans="1:10" ht="14.7" thickBot="1" x14ac:dyDescent="0.6">
      <c r="A27" s="95"/>
      <c r="B27" s="95"/>
      <c r="C27" s="95"/>
      <c r="D27" s="95"/>
      <c r="E27" s="95"/>
      <c r="F27" s="95"/>
      <c r="G27" s="95"/>
      <c r="H27" s="182"/>
    </row>
    <row r="28" spans="1:10" ht="15.9" thickBot="1" x14ac:dyDescent="0.65">
      <c r="A28" s="403" t="s">
        <v>453</v>
      </c>
      <c r="B28" s="404"/>
      <c r="C28" s="404"/>
      <c r="D28" s="404"/>
      <c r="E28" s="404"/>
      <c r="F28" s="404"/>
      <c r="G28" s="404"/>
      <c r="H28" s="405"/>
    </row>
    <row r="29" spans="1:10" x14ac:dyDescent="0.55000000000000004">
      <c r="A29" s="73" t="s">
        <v>280</v>
      </c>
      <c r="B29" s="430" t="s">
        <v>352</v>
      </c>
      <c r="C29" s="430"/>
      <c r="D29" s="430"/>
      <c r="E29" s="430"/>
      <c r="F29" s="430"/>
      <c r="G29" s="430"/>
      <c r="H29" s="431"/>
    </row>
    <row r="30" spans="1:10" x14ac:dyDescent="0.55000000000000004">
      <c r="A30" s="73"/>
      <c r="B30" s="432"/>
      <c r="C30" s="432"/>
      <c r="D30" s="432"/>
      <c r="E30" s="432"/>
      <c r="F30" s="432"/>
      <c r="G30" s="432"/>
      <c r="H30" s="433"/>
    </row>
    <row r="31" spans="1:10" x14ac:dyDescent="0.55000000000000004">
      <c r="A31" s="73"/>
      <c r="B31" s="76" t="s">
        <v>282</v>
      </c>
      <c r="C31" s="77"/>
      <c r="D31" s="77"/>
      <c r="E31" s="77"/>
      <c r="F31" s="77"/>
      <c r="G31" s="77"/>
      <c r="H31" s="78"/>
    </row>
    <row r="32" spans="1:10" x14ac:dyDescent="0.55000000000000004">
      <c r="A32" s="73"/>
      <c r="C32" s="77"/>
      <c r="D32" s="77"/>
      <c r="E32" s="77"/>
      <c r="F32" s="77"/>
      <c r="G32" s="77"/>
      <c r="H32" s="78"/>
    </row>
    <row r="33" spans="1:10" x14ac:dyDescent="0.55000000000000004">
      <c r="A33" s="73"/>
      <c r="B33" s="49" t="s">
        <v>283</v>
      </c>
      <c r="D33" s="438" t="s">
        <v>353</v>
      </c>
      <c r="E33" s="438"/>
      <c r="F33" s="438"/>
      <c r="G33" s="438"/>
      <c r="H33" s="439"/>
    </row>
    <row r="34" spans="1:10" ht="15" customHeight="1" x14ac:dyDescent="0.55000000000000004">
      <c r="A34" s="73"/>
      <c r="B34" s="49"/>
      <c r="D34" s="438"/>
      <c r="E34" s="438"/>
      <c r="F34" s="438"/>
      <c r="G34" s="438"/>
      <c r="H34" s="439"/>
    </row>
    <row r="35" spans="1:10" x14ac:dyDescent="0.55000000000000004">
      <c r="A35" s="73"/>
      <c r="B35" s="49"/>
      <c r="D35" s="438"/>
      <c r="E35" s="438"/>
      <c r="F35" s="438"/>
      <c r="G35" s="438"/>
      <c r="H35" s="439"/>
    </row>
    <row r="36" spans="1:10" x14ac:dyDescent="0.55000000000000004">
      <c r="A36" s="73"/>
      <c r="C36" s="77"/>
      <c r="D36" s="77"/>
      <c r="E36" s="77"/>
      <c r="F36" s="77"/>
      <c r="G36" s="77"/>
      <c r="H36" s="78"/>
    </row>
    <row r="37" spans="1:10" ht="15" customHeight="1" x14ac:dyDescent="0.55000000000000004">
      <c r="A37" s="105"/>
      <c r="B37" s="77"/>
      <c r="C37" s="77"/>
      <c r="D37" s="77"/>
      <c r="E37" s="434" t="s">
        <v>354</v>
      </c>
      <c r="F37" s="434"/>
      <c r="G37" s="434"/>
      <c r="H37" s="435"/>
    </row>
    <row r="38" spans="1:10" x14ac:dyDescent="0.55000000000000004">
      <c r="A38" s="105"/>
      <c r="E38" s="79" t="s">
        <v>284</v>
      </c>
      <c r="F38" s="79" t="s">
        <v>284</v>
      </c>
      <c r="G38" s="79" t="s">
        <v>284</v>
      </c>
      <c r="H38" s="80" t="s">
        <v>284</v>
      </c>
    </row>
    <row r="39" spans="1:10" x14ac:dyDescent="0.55000000000000004">
      <c r="A39" s="105"/>
      <c r="B39" s="79"/>
      <c r="C39" s="79"/>
      <c r="D39" s="79" t="s">
        <v>454</v>
      </c>
      <c r="E39" s="79" t="s">
        <v>288</v>
      </c>
      <c r="F39" s="79" t="s">
        <v>288</v>
      </c>
      <c r="G39" s="79" t="s">
        <v>288</v>
      </c>
      <c r="H39" s="80" t="s">
        <v>288</v>
      </c>
    </row>
    <row r="40" spans="1:10" x14ac:dyDescent="0.55000000000000004">
      <c r="A40" s="105"/>
      <c r="B40" s="81" t="s">
        <v>455</v>
      </c>
      <c r="C40" s="82"/>
      <c r="D40" s="82" t="s">
        <v>284</v>
      </c>
      <c r="E40" s="82" t="s">
        <v>357</v>
      </c>
      <c r="F40" s="82" t="s">
        <v>358</v>
      </c>
      <c r="G40" s="82" t="s">
        <v>359</v>
      </c>
      <c r="H40" s="134" t="s">
        <v>360</v>
      </c>
    </row>
    <row r="41" spans="1:10" x14ac:dyDescent="0.55000000000000004">
      <c r="A41" s="136" t="s">
        <v>361</v>
      </c>
      <c r="B41" s="137"/>
      <c r="C41" s="79"/>
      <c r="D41" s="79"/>
      <c r="E41" s="79"/>
      <c r="F41" s="79"/>
      <c r="G41" s="79"/>
      <c r="H41" s="80"/>
      <c r="J41" s="135"/>
    </row>
    <row r="42" spans="1:10" ht="22" customHeight="1" x14ac:dyDescent="0.55000000000000004">
      <c r="A42" s="105"/>
      <c r="B42" s="87" t="s">
        <v>362</v>
      </c>
      <c r="C42" s="79"/>
      <c r="D42" s="79"/>
      <c r="E42" s="79"/>
      <c r="F42" s="79"/>
      <c r="G42" s="79"/>
      <c r="H42" s="80"/>
      <c r="J42" s="138"/>
    </row>
    <row r="43" spans="1:10" ht="15" customHeight="1" x14ac:dyDescent="0.55000000000000004">
      <c r="A43" s="105"/>
      <c r="B43" s="416"/>
      <c r="C43" s="416"/>
      <c r="D43" s="262"/>
      <c r="E43" s="276"/>
      <c r="F43" s="276"/>
      <c r="G43" s="262"/>
      <c r="H43" s="277"/>
      <c r="J43" s="138"/>
    </row>
    <row r="44" spans="1:10" ht="15" customHeight="1" x14ac:dyDescent="0.55000000000000004">
      <c r="A44" s="105"/>
      <c r="B44" s="427"/>
      <c r="C44" s="428"/>
      <c r="D44" s="262"/>
      <c r="E44" s="276"/>
      <c r="F44" s="276"/>
      <c r="G44" s="262"/>
      <c r="H44" s="277"/>
      <c r="J44" s="138"/>
    </row>
    <row r="45" spans="1:10" ht="15" customHeight="1" x14ac:dyDescent="0.55000000000000004">
      <c r="A45" s="105"/>
      <c r="B45" s="427"/>
      <c r="C45" s="428"/>
      <c r="D45" s="262"/>
      <c r="E45" s="276"/>
      <c r="F45" s="276"/>
      <c r="G45" s="262"/>
      <c r="H45" s="277"/>
      <c r="J45" s="138"/>
    </row>
    <row r="46" spans="1:10" ht="15" customHeight="1" x14ac:dyDescent="0.55000000000000004">
      <c r="A46" s="105"/>
      <c r="B46" s="427"/>
      <c r="C46" s="428"/>
      <c r="D46" s="262"/>
      <c r="E46" s="276"/>
      <c r="F46" s="276"/>
      <c r="G46" s="262"/>
      <c r="H46" s="277"/>
      <c r="J46" s="138"/>
    </row>
    <row r="47" spans="1:10" ht="15" customHeight="1" x14ac:dyDescent="0.55000000000000004">
      <c r="A47" s="105"/>
      <c r="B47" s="419" t="s">
        <v>296</v>
      </c>
      <c r="C47" s="421"/>
      <c r="D47" s="262"/>
      <c r="E47" s="276"/>
      <c r="F47" s="276"/>
      <c r="G47" s="262"/>
      <c r="H47" s="277"/>
      <c r="J47" s="138"/>
    </row>
    <row r="48" spans="1:10" x14ac:dyDescent="0.55000000000000004">
      <c r="A48" s="105"/>
      <c r="B48" s="416"/>
      <c r="C48" s="416"/>
      <c r="D48" s="263"/>
      <c r="E48" s="263"/>
      <c r="F48" s="278"/>
      <c r="G48" s="266"/>
      <c r="H48" s="267"/>
      <c r="J48" s="122"/>
    </row>
    <row r="49" spans="1:10" ht="22" customHeight="1" x14ac:dyDescent="0.55000000000000004">
      <c r="A49" s="105"/>
      <c r="B49" s="87" t="s">
        <v>366</v>
      </c>
      <c r="C49" s="112"/>
      <c r="D49" s="139"/>
      <c r="E49" s="139"/>
      <c r="F49" s="139"/>
      <c r="G49" s="140"/>
      <c r="H49" s="141"/>
      <c r="J49" s="122"/>
    </row>
    <row r="50" spans="1:10" x14ac:dyDescent="0.55000000000000004">
      <c r="A50" s="105"/>
      <c r="B50" s="416"/>
      <c r="C50" s="416"/>
      <c r="D50" s="263"/>
      <c r="E50" s="263"/>
      <c r="F50" s="263"/>
      <c r="G50" s="266"/>
      <c r="H50" s="267"/>
      <c r="J50" s="122"/>
    </row>
    <row r="51" spans="1:10" x14ac:dyDescent="0.55000000000000004">
      <c r="A51" s="105"/>
      <c r="B51" s="427"/>
      <c r="C51" s="428"/>
      <c r="D51" s="263"/>
      <c r="E51" s="263"/>
      <c r="F51" s="263"/>
      <c r="G51" s="266"/>
      <c r="H51" s="267"/>
      <c r="J51" s="122"/>
    </row>
    <row r="52" spans="1:10" x14ac:dyDescent="0.55000000000000004">
      <c r="A52" s="105"/>
      <c r="B52" s="427"/>
      <c r="C52" s="428"/>
      <c r="D52" s="263"/>
      <c r="E52" s="263"/>
      <c r="F52" s="263"/>
      <c r="G52" s="266"/>
      <c r="H52" s="267"/>
      <c r="J52" s="122"/>
    </row>
    <row r="53" spans="1:10" x14ac:dyDescent="0.55000000000000004">
      <c r="A53" s="105"/>
      <c r="B53" s="427"/>
      <c r="C53" s="428"/>
      <c r="D53" s="263"/>
      <c r="E53" s="263"/>
      <c r="F53" s="263"/>
      <c r="G53" s="266"/>
      <c r="H53" s="267"/>
      <c r="J53" s="122"/>
    </row>
    <row r="54" spans="1:10" x14ac:dyDescent="0.55000000000000004">
      <c r="A54" s="105"/>
      <c r="B54" s="419" t="s">
        <v>296</v>
      </c>
      <c r="C54" s="421"/>
      <c r="D54" s="263"/>
      <c r="E54" s="263"/>
      <c r="F54" s="263"/>
      <c r="G54" s="266"/>
      <c r="H54" s="267"/>
      <c r="J54" s="122"/>
    </row>
    <row r="55" spans="1:10" x14ac:dyDescent="0.55000000000000004">
      <c r="A55" s="105"/>
      <c r="B55" s="416"/>
      <c r="C55" s="416"/>
      <c r="D55" s="263"/>
      <c r="E55" s="263"/>
      <c r="F55" s="263"/>
      <c r="G55" s="266"/>
      <c r="H55" s="267"/>
      <c r="J55" s="122"/>
    </row>
    <row r="56" spans="1:10" x14ac:dyDescent="0.55000000000000004">
      <c r="A56" s="105"/>
      <c r="B56" s="142"/>
      <c r="C56" s="119"/>
      <c r="D56" s="143">
        <f>SUM(D43:D55)</f>
        <v>0</v>
      </c>
      <c r="E56" s="144">
        <f>SUM(E43:E55)</f>
        <v>0</v>
      </c>
      <c r="F56" s="144">
        <f>SUM(F43:F55)</f>
        <v>0</v>
      </c>
      <c r="G56" s="143">
        <f>SUM(G43:G55)</f>
        <v>0</v>
      </c>
      <c r="H56" s="145">
        <f>SUM(H43:H55)</f>
        <v>0</v>
      </c>
      <c r="J56" s="122"/>
    </row>
    <row r="57" spans="1:10" x14ac:dyDescent="0.55000000000000004">
      <c r="A57" s="73" t="s">
        <v>309</v>
      </c>
      <c r="B57" s="49" t="s">
        <v>367</v>
      </c>
      <c r="C57" s="119"/>
      <c r="D57" s="146"/>
      <c r="E57" s="146"/>
      <c r="F57" s="146"/>
      <c r="G57" s="140"/>
      <c r="H57" s="141"/>
      <c r="J57" s="122"/>
    </row>
    <row r="58" spans="1:10" x14ac:dyDescent="0.55000000000000004">
      <c r="A58" s="105"/>
      <c r="C58" s="43" t="s">
        <v>368</v>
      </c>
      <c r="D58" s="143">
        <f>D56</f>
        <v>0</v>
      </c>
      <c r="E58" s="144">
        <f t="shared" ref="E58:H58" si="0">E56</f>
        <v>0</v>
      </c>
      <c r="F58" s="144">
        <f t="shared" si="0"/>
        <v>0</v>
      </c>
      <c r="G58" s="143">
        <f t="shared" si="0"/>
        <v>0</v>
      </c>
      <c r="H58" s="149">
        <f t="shared" si="0"/>
        <v>0</v>
      </c>
      <c r="J58" s="122"/>
    </row>
    <row r="59" spans="1:10" x14ac:dyDescent="0.55000000000000004">
      <c r="A59" s="105"/>
      <c r="C59" s="43" t="s">
        <v>369</v>
      </c>
      <c r="E59" s="296" t="e">
        <f>E58/D58</f>
        <v>#DIV/0!</v>
      </c>
      <c r="F59" s="296" t="e">
        <f>F58/D58</f>
        <v>#DIV/0!</v>
      </c>
      <c r="G59" s="296" t="e">
        <f>G58/D58</f>
        <v>#DIV/0!</v>
      </c>
      <c r="H59" s="297" t="e">
        <f>H58/D58</f>
        <v>#DIV/0!</v>
      </c>
      <c r="J59" s="122"/>
    </row>
    <row r="60" spans="1:10" x14ac:dyDescent="0.55000000000000004">
      <c r="A60" s="105"/>
      <c r="C60" s="43" t="s">
        <v>370</v>
      </c>
      <c r="E60" s="91" t="e">
        <f>IF(E59&gt;=(2/3),"Yes","No")</f>
        <v>#DIV/0!</v>
      </c>
      <c r="F60" s="91" t="e">
        <f>IF(F59&gt;=(2/3),"Yes","No")</f>
        <v>#DIV/0!</v>
      </c>
      <c r="G60" s="91" t="e">
        <f>IF(G59&gt;=(2/3),"Yes","No")</f>
        <v>#DIV/0!</v>
      </c>
      <c r="H60" s="150" t="e">
        <f>IF(H59&gt;=(2/3),"Yes","No")</f>
        <v>#DIV/0!</v>
      </c>
      <c r="J60" s="122"/>
    </row>
    <row r="61" spans="1:10" x14ac:dyDescent="0.55000000000000004">
      <c r="A61" s="105"/>
      <c r="B61" s="83"/>
      <c r="C61" s="83"/>
      <c r="D61" s="83"/>
      <c r="E61" s="151" t="e">
        <f>IF(E60="No", "Note A", "Note B")</f>
        <v>#DIV/0!</v>
      </c>
      <c r="F61" s="151" t="e">
        <f>IF(F60="No", "Note A", "Note B")</f>
        <v>#DIV/0!</v>
      </c>
      <c r="G61" s="151" t="e">
        <f>IF(G60="No", "Note A", "Note B")</f>
        <v>#DIV/0!</v>
      </c>
      <c r="H61" s="152" t="e">
        <f>IF(H60="No", "Note A", "Note B")</f>
        <v>#DIV/0!</v>
      </c>
      <c r="J61" s="122"/>
    </row>
    <row r="62" spans="1:10" x14ac:dyDescent="0.55000000000000004">
      <c r="A62" s="136" t="s">
        <v>371</v>
      </c>
      <c r="D62" s="153"/>
      <c r="E62" s="153"/>
      <c r="F62" s="153"/>
      <c r="G62" s="153"/>
      <c r="H62" s="75"/>
      <c r="J62" s="138"/>
    </row>
    <row r="63" spans="1:10" x14ac:dyDescent="0.55000000000000004">
      <c r="A63" s="105"/>
      <c r="B63" s="87" t="s">
        <v>362</v>
      </c>
      <c r="C63" s="79"/>
      <c r="D63" s="79"/>
      <c r="E63" s="79"/>
      <c r="F63" s="79"/>
      <c r="G63" s="79"/>
      <c r="H63" s="80"/>
      <c r="J63" s="138"/>
    </row>
    <row r="64" spans="1:10" x14ac:dyDescent="0.55000000000000004">
      <c r="A64" s="105"/>
      <c r="B64" s="416"/>
      <c r="C64" s="416"/>
      <c r="D64" s="262"/>
      <c r="E64" s="263"/>
      <c r="F64" s="263"/>
      <c r="G64" s="264"/>
      <c r="H64" s="277"/>
      <c r="J64" s="122"/>
    </row>
    <row r="65" spans="1:10" x14ac:dyDescent="0.55000000000000004">
      <c r="A65" s="105"/>
      <c r="B65" s="427"/>
      <c r="C65" s="428"/>
      <c r="D65" s="262"/>
      <c r="E65" s="263"/>
      <c r="F65" s="263"/>
      <c r="G65" s="264"/>
      <c r="H65" s="277"/>
      <c r="J65" s="122"/>
    </row>
    <row r="66" spans="1:10" x14ac:dyDescent="0.55000000000000004">
      <c r="A66" s="105"/>
      <c r="B66" s="427"/>
      <c r="C66" s="428"/>
      <c r="D66" s="262"/>
      <c r="E66" s="263"/>
      <c r="F66" s="263"/>
      <c r="G66" s="264"/>
      <c r="H66" s="277"/>
      <c r="J66" s="122"/>
    </row>
    <row r="67" spans="1:10" x14ac:dyDescent="0.55000000000000004">
      <c r="A67" s="105"/>
      <c r="B67" s="427"/>
      <c r="C67" s="428"/>
      <c r="D67" s="262"/>
      <c r="E67" s="263"/>
      <c r="F67" s="263"/>
      <c r="G67" s="264"/>
      <c r="H67" s="277"/>
      <c r="J67" s="122"/>
    </row>
    <row r="68" spans="1:10" x14ac:dyDescent="0.55000000000000004">
      <c r="A68" s="105"/>
      <c r="B68" s="419" t="s">
        <v>296</v>
      </c>
      <c r="C68" s="421"/>
      <c r="D68" s="262"/>
      <c r="E68" s="263"/>
      <c r="F68" s="263"/>
      <c r="G68" s="264"/>
      <c r="H68" s="277"/>
      <c r="J68" s="122"/>
    </row>
    <row r="69" spans="1:10" x14ac:dyDescent="0.55000000000000004">
      <c r="A69" s="105"/>
      <c r="B69" s="416"/>
      <c r="C69" s="416"/>
      <c r="D69" s="263"/>
      <c r="E69" s="263"/>
      <c r="F69" s="263"/>
      <c r="G69" s="266"/>
      <c r="H69" s="267"/>
      <c r="J69" s="122"/>
    </row>
    <row r="70" spans="1:10" x14ac:dyDescent="0.55000000000000004">
      <c r="A70" s="105"/>
      <c r="B70" s="87" t="s">
        <v>366</v>
      </c>
      <c r="C70" s="112"/>
      <c r="D70" s="139"/>
      <c r="E70" s="139"/>
      <c r="F70" s="139"/>
      <c r="G70" s="140"/>
      <c r="H70" s="141"/>
      <c r="J70" s="122"/>
    </row>
    <row r="71" spans="1:10" x14ac:dyDescent="0.55000000000000004">
      <c r="A71" s="105"/>
      <c r="B71" s="416"/>
      <c r="C71" s="416"/>
      <c r="D71" s="263"/>
      <c r="E71" s="263"/>
      <c r="F71" s="263"/>
      <c r="G71" s="266"/>
      <c r="H71" s="267"/>
      <c r="J71" s="122"/>
    </row>
    <row r="72" spans="1:10" x14ac:dyDescent="0.55000000000000004">
      <c r="A72" s="105"/>
      <c r="B72" s="427"/>
      <c r="C72" s="428"/>
      <c r="D72" s="263"/>
      <c r="E72" s="263"/>
      <c r="F72" s="263"/>
      <c r="G72" s="266"/>
      <c r="H72" s="267"/>
      <c r="J72" s="122"/>
    </row>
    <row r="73" spans="1:10" x14ac:dyDescent="0.55000000000000004">
      <c r="A73" s="105"/>
      <c r="B73" s="427"/>
      <c r="C73" s="428"/>
      <c r="D73" s="263"/>
      <c r="E73" s="263"/>
      <c r="F73" s="263"/>
      <c r="G73" s="266"/>
      <c r="H73" s="267"/>
      <c r="J73" s="122"/>
    </row>
    <row r="74" spans="1:10" x14ac:dyDescent="0.55000000000000004">
      <c r="A74" s="105"/>
      <c r="B74" s="427"/>
      <c r="C74" s="428"/>
      <c r="D74" s="263"/>
      <c r="E74" s="263"/>
      <c r="F74" s="263"/>
      <c r="G74" s="266"/>
      <c r="H74" s="267"/>
      <c r="J74" s="122"/>
    </row>
    <row r="75" spans="1:10" x14ac:dyDescent="0.55000000000000004">
      <c r="A75" s="105"/>
      <c r="B75" s="419" t="s">
        <v>296</v>
      </c>
      <c r="C75" s="421"/>
      <c r="D75" s="263"/>
      <c r="E75" s="263"/>
      <c r="F75" s="263"/>
      <c r="G75" s="266"/>
      <c r="H75" s="267"/>
      <c r="J75" s="122"/>
    </row>
    <row r="76" spans="1:10" x14ac:dyDescent="0.55000000000000004">
      <c r="A76" s="105"/>
      <c r="B76" s="416"/>
      <c r="C76" s="416"/>
      <c r="D76" s="263"/>
      <c r="E76" s="263"/>
      <c r="F76" s="263"/>
      <c r="G76" s="266"/>
      <c r="H76" s="267"/>
      <c r="J76" s="122"/>
    </row>
    <row r="77" spans="1:10" x14ac:dyDescent="0.55000000000000004">
      <c r="A77" s="105"/>
      <c r="B77" s="142"/>
      <c r="C77" s="119"/>
      <c r="D77" s="143">
        <f>SUM(D64:D76)</f>
        <v>0</v>
      </c>
      <c r="E77" s="144">
        <f>SUM(E64:E76)</f>
        <v>0</v>
      </c>
      <c r="F77" s="144">
        <f>SUM(F64:F76)</f>
        <v>0</v>
      </c>
      <c r="G77" s="143">
        <f>SUM(G64:G76)</f>
        <v>0</v>
      </c>
      <c r="H77" s="145">
        <f>SUM(H64:H76)</f>
        <v>0</v>
      </c>
      <c r="J77" s="122"/>
    </row>
    <row r="78" spans="1:10" x14ac:dyDescent="0.55000000000000004">
      <c r="A78" s="73" t="s">
        <v>309</v>
      </c>
      <c r="B78" s="49" t="s">
        <v>367</v>
      </c>
      <c r="C78" s="119"/>
      <c r="D78" s="146"/>
      <c r="E78" s="146"/>
      <c r="F78" s="146"/>
      <c r="G78" s="140"/>
      <c r="H78" s="141"/>
      <c r="J78" s="122"/>
    </row>
    <row r="79" spans="1:10" x14ac:dyDescent="0.55000000000000004">
      <c r="A79" s="105"/>
      <c r="C79" s="43" t="s">
        <v>368</v>
      </c>
      <c r="D79" s="143">
        <f>D77</f>
        <v>0</v>
      </c>
      <c r="E79" s="144">
        <f t="shared" ref="E79:H79" si="1">E77</f>
        <v>0</v>
      </c>
      <c r="F79" s="144">
        <f t="shared" si="1"/>
        <v>0</v>
      </c>
      <c r="G79" s="143">
        <f t="shared" si="1"/>
        <v>0</v>
      </c>
      <c r="H79" s="149">
        <f t="shared" si="1"/>
        <v>0</v>
      </c>
      <c r="J79" s="122"/>
    </row>
    <row r="80" spans="1:10" x14ac:dyDescent="0.55000000000000004">
      <c r="A80" s="105"/>
      <c r="C80" s="43" t="s">
        <v>369</v>
      </c>
      <c r="E80" s="296" t="e">
        <f>E79/D79</f>
        <v>#DIV/0!</v>
      </c>
      <c r="F80" s="296" t="e">
        <f>F79/D79</f>
        <v>#DIV/0!</v>
      </c>
      <c r="G80" s="296" t="e">
        <f>G79/D79</f>
        <v>#DIV/0!</v>
      </c>
      <c r="H80" s="297" t="e">
        <f>H79/D79</f>
        <v>#DIV/0!</v>
      </c>
      <c r="J80" s="122"/>
    </row>
    <row r="81" spans="1:10" x14ac:dyDescent="0.55000000000000004">
      <c r="A81" s="105"/>
      <c r="C81" s="43" t="s">
        <v>370</v>
      </c>
      <c r="E81" s="91" t="e">
        <f>IF(E80&gt;=(2/3),"Yes","No")</f>
        <v>#DIV/0!</v>
      </c>
      <c r="F81" s="91" t="e">
        <f>IF(F80&gt;=(2/3),"Yes","No")</f>
        <v>#DIV/0!</v>
      </c>
      <c r="G81" s="91" t="e">
        <f>IF(G80&gt;=(2/3),"Yes","No")</f>
        <v>#DIV/0!</v>
      </c>
      <c r="H81" s="150" t="e">
        <f>IF(H80&gt;=(2/3),"Yes","No")</f>
        <v>#DIV/0!</v>
      </c>
      <c r="J81" s="122"/>
    </row>
    <row r="82" spans="1:10" x14ac:dyDescent="0.55000000000000004">
      <c r="A82" s="105"/>
      <c r="B82" s="83"/>
      <c r="C82" s="83"/>
      <c r="D82" s="83"/>
      <c r="E82" s="151" t="e">
        <f>IF(E81="No", "Note A", "Note B")</f>
        <v>#DIV/0!</v>
      </c>
      <c r="F82" s="151" t="e">
        <f>IF(F81="No", "Note A", "Note B")</f>
        <v>#DIV/0!</v>
      </c>
      <c r="G82" s="151" t="e">
        <f>IF(G81="No", "Note A", "Note B")</f>
        <v>#DIV/0!</v>
      </c>
      <c r="H82" s="152" t="e">
        <f>IF(H81="No", "Note A", "Note B")</f>
        <v>#DIV/0!</v>
      </c>
      <c r="J82" s="122"/>
    </row>
    <row r="83" spans="1:10" x14ac:dyDescent="0.55000000000000004">
      <c r="A83" s="136" t="s">
        <v>372</v>
      </c>
      <c r="D83" s="153"/>
      <c r="E83" s="153"/>
      <c r="F83" s="153"/>
      <c r="G83" s="153"/>
      <c r="H83" s="75"/>
      <c r="J83" s="138"/>
    </row>
    <row r="84" spans="1:10" x14ac:dyDescent="0.55000000000000004">
      <c r="A84" s="105"/>
      <c r="B84" s="87" t="s">
        <v>362</v>
      </c>
      <c r="C84" s="79"/>
      <c r="D84" s="79"/>
      <c r="E84" s="79"/>
      <c r="F84" s="79"/>
      <c r="G84" s="79"/>
      <c r="H84" s="80"/>
      <c r="J84" s="122"/>
    </row>
    <row r="85" spans="1:10" x14ac:dyDescent="0.55000000000000004">
      <c r="A85" s="105"/>
      <c r="B85" s="416"/>
      <c r="C85" s="416"/>
      <c r="D85" s="262"/>
      <c r="E85" s="263"/>
      <c r="F85" s="263"/>
      <c r="G85" s="264"/>
      <c r="H85" s="277"/>
      <c r="J85" s="138"/>
    </row>
    <row r="86" spans="1:10" x14ac:dyDescent="0.55000000000000004">
      <c r="A86" s="105"/>
      <c r="B86" s="427"/>
      <c r="C86" s="428"/>
      <c r="D86" s="262"/>
      <c r="E86" s="263"/>
      <c r="F86" s="263"/>
      <c r="G86" s="264"/>
      <c r="H86" s="277"/>
      <c r="J86" s="138"/>
    </row>
    <row r="87" spans="1:10" x14ac:dyDescent="0.55000000000000004">
      <c r="A87" s="105"/>
      <c r="B87" s="427"/>
      <c r="C87" s="428"/>
      <c r="D87" s="262"/>
      <c r="E87" s="263"/>
      <c r="F87" s="263"/>
      <c r="G87" s="264"/>
      <c r="H87" s="277"/>
      <c r="J87" s="138"/>
    </row>
    <row r="88" spans="1:10" x14ac:dyDescent="0.55000000000000004">
      <c r="A88" s="105"/>
      <c r="B88" s="427"/>
      <c r="C88" s="428"/>
      <c r="D88" s="262"/>
      <c r="E88" s="263"/>
      <c r="F88" s="263"/>
      <c r="G88" s="264"/>
      <c r="H88" s="277"/>
      <c r="J88" s="138"/>
    </row>
    <row r="89" spans="1:10" x14ac:dyDescent="0.55000000000000004">
      <c r="A89" s="105"/>
      <c r="B89" s="449" t="s">
        <v>296</v>
      </c>
      <c r="C89" s="449"/>
      <c r="D89" s="262"/>
      <c r="E89" s="263"/>
      <c r="F89" s="263"/>
      <c r="G89" s="264"/>
      <c r="H89" s="265"/>
      <c r="J89" s="138"/>
    </row>
    <row r="90" spans="1:10" x14ac:dyDescent="0.55000000000000004">
      <c r="A90" s="105"/>
      <c r="B90" s="416"/>
      <c r="C90" s="416"/>
      <c r="D90" s="263"/>
      <c r="E90" s="263"/>
      <c r="F90" s="263"/>
      <c r="G90" s="266"/>
      <c r="H90" s="267"/>
      <c r="J90" s="122"/>
    </row>
    <row r="91" spans="1:10" x14ac:dyDescent="0.55000000000000004">
      <c r="A91" s="105"/>
      <c r="B91" s="87" t="s">
        <v>366</v>
      </c>
      <c r="C91" s="112"/>
      <c r="D91" s="139"/>
      <c r="E91" s="139"/>
      <c r="F91" s="139"/>
      <c r="G91" s="140"/>
      <c r="H91" s="141"/>
      <c r="J91" s="122"/>
    </row>
    <row r="92" spans="1:10" x14ac:dyDescent="0.55000000000000004">
      <c r="A92" s="105"/>
      <c r="B92" s="416"/>
      <c r="C92" s="416"/>
      <c r="D92" s="263"/>
      <c r="E92" s="263"/>
      <c r="F92" s="263"/>
      <c r="G92" s="266"/>
      <c r="H92" s="267"/>
      <c r="J92" s="122"/>
    </row>
    <row r="93" spans="1:10" x14ac:dyDescent="0.55000000000000004">
      <c r="A93" s="105"/>
      <c r="B93" s="427"/>
      <c r="C93" s="428"/>
      <c r="D93" s="263"/>
      <c r="E93" s="263"/>
      <c r="F93" s="263"/>
      <c r="G93" s="266"/>
      <c r="H93" s="267"/>
      <c r="J93" s="122"/>
    </row>
    <row r="94" spans="1:10" x14ac:dyDescent="0.55000000000000004">
      <c r="A94" s="105"/>
      <c r="B94" s="427"/>
      <c r="C94" s="428"/>
      <c r="D94" s="263"/>
      <c r="E94" s="263"/>
      <c r="F94" s="263"/>
      <c r="G94" s="266"/>
      <c r="H94" s="267"/>
      <c r="J94" s="122"/>
    </row>
    <row r="95" spans="1:10" x14ac:dyDescent="0.55000000000000004">
      <c r="A95" s="105"/>
      <c r="B95" s="427"/>
      <c r="C95" s="428"/>
      <c r="D95" s="263"/>
      <c r="E95" s="263"/>
      <c r="F95" s="263"/>
      <c r="G95" s="266"/>
      <c r="H95" s="267"/>
      <c r="J95" s="122"/>
    </row>
    <row r="96" spans="1:10" x14ac:dyDescent="0.55000000000000004">
      <c r="A96" s="105"/>
      <c r="B96" s="419" t="s">
        <v>296</v>
      </c>
      <c r="C96" s="421"/>
      <c r="D96" s="263"/>
      <c r="E96" s="263"/>
      <c r="F96" s="263"/>
      <c r="G96" s="266"/>
      <c r="H96" s="267"/>
      <c r="J96" s="122"/>
    </row>
    <row r="97" spans="1:10" x14ac:dyDescent="0.55000000000000004">
      <c r="A97" s="105"/>
      <c r="B97" s="416"/>
      <c r="C97" s="416"/>
      <c r="D97" s="263"/>
      <c r="E97" s="263"/>
      <c r="F97" s="263"/>
      <c r="G97" s="266"/>
      <c r="H97" s="267"/>
      <c r="J97" s="122"/>
    </row>
    <row r="98" spans="1:10" x14ac:dyDescent="0.55000000000000004">
      <c r="A98" s="105"/>
      <c r="B98" s="142"/>
      <c r="C98" s="119"/>
      <c r="D98" s="143">
        <f>SUM(D85:D97)</f>
        <v>0</v>
      </c>
      <c r="E98" s="144">
        <f>SUM(E85:E97)</f>
        <v>0</v>
      </c>
      <c r="F98" s="144">
        <f>SUM(F85:F97)</f>
        <v>0</v>
      </c>
      <c r="G98" s="143">
        <f>SUM(G85:G97)</f>
        <v>0</v>
      </c>
      <c r="H98" s="145">
        <f>SUM(H85:H97)</f>
        <v>0</v>
      </c>
      <c r="J98" s="122"/>
    </row>
    <row r="99" spans="1:10" x14ac:dyDescent="0.55000000000000004">
      <c r="A99" s="73" t="s">
        <v>309</v>
      </c>
      <c r="B99" s="49" t="s">
        <v>367</v>
      </c>
      <c r="C99" s="119"/>
      <c r="D99" s="146"/>
      <c r="E99" s="146"/>
      <c r="F99" s="146"/>
      <c r="G99" s="140"/>
      <c r="H99" s="141"/>
      <c r="J99" s="122"/>
    </row>
    <row r="100" spans="1:10" x14ac:dyDescent="0.55000000000000004">
      <c r="A100" s="105"/>
      <c r="B100" s="197"/>
      <c r="C100" s="43" t="s">
        <v>368</v>
      </c>
      <c r="D100" s="143">
        <f>D85</f>
        <v>0</v>
      </c>
      <c r="E100" s="144">
        <f>E98</f>
        <v>0</v>
      </c>
      <c r="F100" s="144">
        <f>F98</f>
        <v>0</v>
      </c>
      <c r="G100" s="143">
        <f>G85</f>
        <v>0</v>
      </c>
      <c r="H100" s="149">
        <f>H85</f>
        <v>0</v>
      </c>
      <c r="J100" s="122"/>
    </row>
    <row r="101" spans="1:10" x14ac:dyDescent="0.55000000000000004">
      <c r="A101" s="105"/>
      <c r="B101" s="197"/>
      <c r="C101" s="43" t="s">
        <v>369</v>
      </c>
      <c r="E101" s="296" t="e">
        <f>E100/D100</f>
        <v>#DIV/0!</v>
      </c>
      <c r="F101" s="296" t="e">
        <f>F100/D100</f>
        <v>#DIV/0!</v>
      </c>
      <c r="G101" s="296" t="e">
        <f>G100/D100</f>
        <v>#DIV/0!</v>
      </c>
      <c r="H101" s="297" t="e">
        <f>H100/D100</f>
        <v>#DIV/0!</v>
      </c>
      <c r="J101" s="122"/>
    </row>
    <row r="102" spans="1:10" x14ac:dyDescent="0.55000000000000004">
      <c r="A102" s="105"/>
      <c r="B102" s="197"/>
      <c r="C102" s="43" t="s">
        <v>370</v>
      </c>
      <c r="E102" s="91" t="e">
        <f>IF(E101&gt;=(2/3),"Yes","No")</f>
        <v>#DIV/0!</v>
      </c>
      <c r="F102" s="91" t="e">
        <f>IF(F101&gt;=(2/3),"Yes","No")</f>
        <v>#DIV/0!</v>
      </c>
      <c r="G102" s="91" t="e">
        <f>IF(G101&gt;=(2/3),"Yes","No")</f>
        <v>#DIV/0!</v>
      </c>
      <c r="H102" s="150" t="e">
        <f>IF(H101&gt;=(2/3),"Yes","No")</f>
        <v>#DIV/0!</v>
      </c>
      <c r="J102" s="122"/>
    </row>
    <row r="103" spans="1:10" x14ac:dyDescent="0.55000000000000004">
      <c r="A103" s="105"/>
      <c r="B103" s="198"/>
      <c r="C103" s="83"/>
      <c r="D103" s="83"/>
      <c r="E103" s="151" t="e">
        <f>IF(E102="No", "Note A", "Note B")</f>
        <v>#DIV/0!</v>
      </c>
      <c r="F103" s="151" t="e">
        <f>IF(F102="No", "Note A", "Note B")</f>
        <v>#DIV/0!</v>
      </c>
      <c r="G103" s="151" t="e">
        <f>IF(G102="No", "Note A", "Note B")</f>
        <v>#DIV/0!</v>
      </c>
      <c r="H103" s="152" t="e">
        <f>IF(H102="No", "Note A", "Note B")</f>
        <v>#DIV/0!</v>
      </c>
      <c r="J103" s="122"/>
    </row>
    <row r="104" spans="1:10" x14ac:dyDescent="0.55000000000000004">
      <c r="A104" s="136" t="s">
        <v>373</v>
      </c>
      <c r="D104" s="153"/>
      <c r="E104" s="153"/>
      <c r="F104" s="153"/>
      <c r="G104" s="153"/>
      <c r="H104" s="75"/>
      <c r="J104" s="138"/>
    </row>
    <row r="105" spans="1:10" x14ac:dyDescent="0.55000000000000004">
      <c r="A105" s="105"/>
      <c r="B105" s="87" t="s">
        <v>362</v>
      </c>
      <c r="C105" s="79"/>
      <c r="D105" s="79"/>
      <c r="E105" s="79"/>
      <c r="F105" s="79"/>
      <c r="G105" s="79"/>
      <c r="H105" s="80"/>
    </row>
    <row r="106" spans="1:10" x14ac:dyDescent="0.55000000000000004">
      <c r="A106" s="105"/>
      <c r="B106" s="416"/>
      <c r="C106" s="416"/>
      <c r="D106" s="262"/>
      <c r="E106" s="263"/>
      <c r="F106" s="263"/>
      <c r="G106" s="264"/>
      <c r="H106" s="265"/>
      <c r="J106" s="138"/>
    </row>
    <row r="107" spans="1:10" x14ac:dyDescent="0.55000000000000004">
      <c r="A107" s="105"/>
      <c r="B107" s="427"/>
      <c r="C107" s="428"/>
      <c r="D107" s="262"/>
      <c r="E107" s="263"/>
      <c r="F107" s="263"/>
      <c r="G107" s="264"/>
      <c r="H107" s="265"/>
      <c r="J107" s="138"/>
    </row>
    <row r="108" spans="1:10" x14ac:dyDescent="0.55000000000000004">
      <c r="A108" s="105"/>
      <c r="B108" s="427"/>
      <c r="C108" s="428"/>
      <c r="D108" s="262"/>
      <c r="E108" s="263"/>
      <c r="F108" s="263"/>
      <c r="G108" s="264"/>
      <c r="H108" s="265"/>
      <c r="J108" s="138"/>
    </row>
    <row r="109" spans="1:10" x14ac:dyDescent="0.55000000000000004">
      <c r="A109" s="105"/>
      <c r="B109" s="427"/>
      <c r="C109" s="428"/>
      <c r="D109" s="262"/>
      <c r="E109" s="263"/>
      <c r="F109" s="263"/>
      <c r="G109" s="264"/>
      <c r="H109" s="265"/>
      <c r="J109" s="138"/>
    </row>
    <row r="110" spans="1:10" x14ac:dyDescent="0.55000000000000004">
      <c r="A110" s="105"/>
      <c r="B110" s="449" t="s">
        <v>296</v>
      </c>
      <c r="C110" s="449"/>
      <c r="D110" s="262"/>
      <c r="E110" s="263"/>
      <c r="F110" s="263"/>
      <c r="G110" s="264"/>
      <c r="H110" s="265"/>
      <c r="J110" s="138"/>
    </row>
    <row r="111" spans="1:10" x14ac:dyDescent="0.55000000000000004">
      <c r="A111" s="105"/>
      <c r="B111" s="416"/>
      <c r="C111" s="416"/>
      <c r="D111" s="263"/>
      <c r="E111" s="263"/>
      <c r="F111" s="263"/>
      <c r="G111" s="266"/>
      <c r="H111" s="267"/>
    </row>
    <row r="112" spans="1:10" x14ac:dyDescent="0.55000000000000004">
      <c r="A112" s="105"/>
      <c r="B112" s="87" t="s">
        <v>366</v>
      </c>
      <c r="C112" s="112"/>
      <c r="D112" s="139"/>
      <c r="E112" s="139"/>
      <c r="F112" s="139"/>
      <c r="G112" s="140"/>
      <c r="H112" s="141"/>
    </row>
    <row r="113" spans="1:8" x14ac:dyDescent="0.55000000000000004">
      <c r="A113" s="105"/>
      <c r="B113" s="416"/>
      <c r="C113" s="416"/>
      <c r="D113" s="263"/>
      <c r="E113" s="263"/>
      <c r="F113" s="263"/>
      <c r="G113" s="266"/>
      <c r="H113" s="267"/>
    </row>
    <row r="114" spans="1:8" x14ac:dyDescent="0.55000000000000004">
      <c r="A114" s="105"/>
      <c r="B114" s="427"/>
      <c r="C114" s="428"/>
      <c r="D114" s="263"/>
      <c r="E114" s="263"/>
      <c r="F114" s="263"/>
      <c r="G114" s="266"/>
      <c r="H114" s="267"/>
    </row>
    <row r="115" spans="1:8" x14ac:dyDescent="0.55000000000000004">
      <c r="A115" s="105"/>
      <c r="B115" s="427"/>
      <c r="C115" s="428"/>
      <c r="D115" s="263"/>
      <c r="E115" s="263"/>
      <c r="F115" s="263"/>
      <c r="G115" s="266"/>
      <c r="H115" s="267"/>
    </row>
    <row r="116" spans="1:8" x14ac:dyDescent="0.55000000000000004">
      <c r="A116" s="105"/>
      <c r="B116" s="427"/>
      <c r="C116" s="428"/>
      <c r="D116" s="263"/>
      <c r="E116" s="263"/>
      <c r="F116" s="263"/>
      <c r="G116" s="266"/>
      <c r="H116" s="267"/>
    </row>
    <row r="117" spans="1:8" x14ac:dyDescent="0.55000000000000004">
      <c r="A117" s="105"/>
      <c r="B117" s="419" t="s">
        <v>296</v>
      </c>
      <c r="C117" s="421"/>
      <c r="D117" s="263"/>
      <c r="E117" s="263"/>
      <c r="F117" s="263"/>
      <c r="G117" s="266"/>
      <c r="H117" s="267"/>
    </row>
    <row r="118" spans="1:8" x14ac:dyDescent="0.55000000000000004">
      <c r="A118" s="105"/>
      <c r="B118" s="416"/>
      <c r="C118" s="416"/>
      <c r="D118" s="263"/>
      <c r="E118" s="263"/>
      <c r="F118" s="263"/>
      <c r="G118" s="266"/>
      <c r="H118" s="267"/>
    </row>
    <row r="119" spans="1:8" x14ac:dyDescent="0.55000000000000004">
      <c r="A119" s="105"/>
      <c r="B119" s="142"/>
      <c r="C119" s="119"/>
      <c r="D119" s="143">
        <f>SUM(D106:D118)</f>
        <v>0</v>
      </c>
      <c r="E119" s="144">
        <f>SUM(E106:E118)</f>
        <v>0</v>
      </c>
      <c r="F119" s="144">
        <f>SUM(F106:F118)</f>
        <v>0</v>
      </c>
      <c r="G119" s="143">
        <f>SUM(G106:G118)</f>
        <v>0</v>
      </c>
      <c r="H119" s="145">
        <f>SUM(H106:H118)</f>
        <v>0</v>
      </c>
    </row>
    <row r="120" spans="1:8" x14ac:dyDescent="0.55000000000000004">
      <c r="A120" s="73" t="s">
        <v>309</v>
      </c>
      <c r="B120" s="49" t="s">
        <v>367</v>
      </c>
      <c r="C120" s="119"/>
      <c r="D120" s="146"/>
      <c r="E120" s="146"/>
      <c r="F120" s="146"/>
      <c r="G120" s="140"/>
      <c r="H120" s="141"/>
    </row>
    <row r="121" spans="1:8" x14ac:dyDescent="0.55000000000000004">
      <c r="A121" s="105"/>
      <c r="B121" s="197"/>
      <c r="C121" s="43" t="s">
        <v>368</v>
      </c>
      <c r="D121" s="143">
        <f>D106</f>
        <v>0</v>
      </c>
      <c r="E121" s="144">
        <f>E119</f>
        <v>0</v>
      </c>
      <c r="F121" s="144">
        <f>F119</f>
        <v>0</v>
      </c>
      <c r="G121" s="143">
        <f>G106</f>
        <v>0</v>
      </c>
      <c r="H121" s="149">
        <f>H106</f>
        <v>0</v>
      </c>
    </row>
    <row r="122" spans="1:8" x14ac:dyDescent="0.55000000000000004">
      <c r="A122" s="105"/>
      <c r="B122" s="197"/>
      <c r="C122" s="43" t="s">
        <v>369</v>
      </c>
      <c r="E122" s="296" t="e">
        <f>E121/D121</f>
        <v>#DIV/0!</v>
      </c>
      <c r="F122" s="296" t="e">
        <f>F121/D121</f>
        <v>#DIV/0!</v>
      </c>
      <c r="G122" s="296" t="e">
        <f>G121/D121</f>
        <v>#DIV/0!</v>
      </c>
      <c r="H122" s="297" t="e">
        <f>H121/D121</f>
        <v>#DIV/0!</v>
      </c>
    </row>
    <row r="123" spans="1:8" x14ac:dyDescent="0.55000000000000004">
      <c r="A123" s="105"/>
      <c r="B123" s="197"/>
      <c r="C123" s="43" t="s">
        <v>370</v>
      </c>
      <c r="E123" s="91" t="e">
        <f>IF(E122&gt;=(2/3),"Yes","No")</f>
        <v>#DIV/0!</v>
      </c>
      <c r="F123" s="91" t="e">
        <f>IF(F122&gt;=(2/3),"Yes","No")</f>
        <v>#DIV/0!</v>
      </c>
      <c r="G123" s="91" t="e">
        <f>IF(G122&gt;=(2/3),"Yes","No")</f>
        <v>#DIV/0!</v>
      </c>
      <c r="H123" s="150" t="e">
        <f>IF(H122&gt;=(2/3),"Yes","No")</f>
        <v>#DIV/0!</v>
      </c>
    </row>
    <row r="124" spans="1:8" x14ac:dyDescent="0.55000000000000004">
      <c r="A124" s="105"/>
      <c r="B124" s="198"/>
      <c r="C124" s="83"/>
      <c r="D124" s="83"/>
      <c r="E124" s="151" t="e">
        <f>IF(E123="No", "Note A", "Note B")</f>
        <v>#DIV/0!</v>
      </c>
      <c r="F124" s="151" t="e">
        <f>IF(F123="No", "Note A", "Note B")</f>
        <v>#DIV/0!</v>
      </c>
      <c r="G124" s="151" t="e">
        <f>IF(G123="No", "Note A", "Note B")</f>
        <v>#DIV/0!</v>
      </c>
      <c r="H124" s="152" t="e">
        <f>IF(H123="No", "Note A", "Note B")</f>
        <v>#DIV/0!</v>
      </c>
    </row>
    <row r="125" spans="1:8" x14ac:dyDescent="0.55000000000000004">
      <c r="A125" s="105"/>
      <c r="D125" s="153"/>
      <c r="E125" s="153"/>
      <c r="F125" s="153"/>
      <c r="G125" s="153"/>
      <c r="H125" s="75"/>
    </row>
    <row r="126" spans="1:8" ht="15" customHeight="1" x14ac:dyDescent="0.55000000000000004">
      <c r="A126" s="105"/>
      <c r="B126" s="154" t="s">
        <v>374</v>
      </c>
      <c r="C126" s="142" t="s">
        <v>375</v>
      </c>
      <c r="D126" s="142"/>
      <c r="E126" s="142"/>
      <c r="F126" s="142"/>
      <c r="G126" s="142"/>
      <c r="H126" s="155"/>
    </row>
    <row r="127" spans="1:8" ht="15" customHeight="1" x14ac:dyDescent="0.55000000000000004">
      <c r="A127" s="105"/>
      <c r="B127" s="154" t="s">
        <v>376</v>
      </c>
      <c r="C127" s="443" t="s">
        <v>377</v>
      </c>
      <c r="D127" s="443"/>
      <c r="E127" s="443"/>
      <c r="F127" s="443"/>
      <c r="G127" s="443"/>
      <c r="H127" s="444"/>
    </row>
    <row r="128" spans="1:8" x14ac:dyDescent="0.55000000000000004">
      <c r="A128" s="105"/>
      <c r="B128" s="156"/>
      <c r="C128" s="443"/>
      <c r="D128" s="443"/>
      <c r="E128" s="443"/>
      <c r="F128" s="443"/>
      <c r="G128" s="443"/>
      <c r="H128" s="444"/>
    </row>
    <row r="129" spans="1:8" x14ac:dyDescent="0.55000000000000004">
      <c r="A129" s="105"/>
      <c r="E129" s="91"/>
      <c r="F129" s="91"/>
      <c r="G129" s="91"/>
      <c r="H129" s="150"/>
    </row>
    <row r="130" spans="1:8" x14ac:dyDescent="0.55000000000000004">
      <c r="A130" s="73" t="s">
        <v>312</v>
      </c>
      <c r="B130" s="49" t="s">
        <v>378</v>
      </c>
      <c r="E130" s="91"/>
      <c r="F130" s="91"/>
      <c r="G130" s="91"/>
      <c r="H130" s="150"/>
    </row>
    <row r="131" spans="1:8" x14ac:dyDescent="0.55000000000000004">
      <c r="A131" s="105"/>
      <c r="B131" s="432" t="s">
        <v>379</v>
      </c>
      <c r="C131" s="432"/>
      <c r="D131" s="432"/>
      <c r="E131" s="432"/>
      <c r="F131" s="432"/>
      <c r="G131" s="432"/>
      <c r="H131" s="433"/>
    </row>
    <row r="132" spans="1:8" x14ac:dyDescent="0.55000000000000004">
      <c r="A132" s="73"/>
      <c r="B132" s="432"/>
      <c r="C132" s="432"/>
      <c r="D132" s="432"/>
      <c r="E132" s="432"/>
      <c r="F132" s="432"/>
      <c r="G132" s="432"/>
      <c r="H132" s="433"/>
    </row>
    <row r="133" spans="1:8" x14ac:dyDescent="0.55000000000000004">
      <c r="A133" s="73"/>
      <c r="B133" s="432"/>
      <c r="C133" s="432"/>
      <c r="D133" s="432"/>
      <c r="E133" s="432"/>
      <c r="F133" s="432"/>
      <c r="G133" s="432"/>
      <c r="H133" s="433"/>
    </row>
    <row r="134" spans="1:8" x14ac:dyDescent="0.55000000000000004">
      <c r="A134" s="73"/>
      <c r="E134" s="91"/>
      <c r="F134" s="91"/>
      <c r="G134" s="91"/>
      <c r="H134" s="150"/>
    </row>
    <row r="135" spans="1:8" x14ac:dyDescent="0.55000000000000004">
      <c r="A135" s="73"/>
      <c r="B135" s="432" t="s">
        <v>380</v>
      </c>
      <c r="C135" s="432"/>
      <c r="D135" s="432"/>
      <c r="E135" s="432"/>
      <c r="F135" s="432"/>
      <c r="G135" s="432"/>
      <c r="H135" s="433"/>
    </row>
    <row r="136" spans="1:8" x14ac:dyDescent="0.55000000000000004">
      <c r="A136" s="73"/>
      <c r="B136" s="432"/>
      <c r="C136" s="432"/>
      <c r="D136" s="432"/>
      <c r="E136" s="432"/>
      <c r="F136" s="432"/>
      <c r="G136" s="432"/>
      <c r="H136" s="433"/>
    </row>
    <row r="137" spans="1:8" x14ac:dyDescent="0.55000000000000004">
      <c r="A137" s="73"/>
      <c r="B137" s="432"/>
      <c r="C137" s="432"/>
      <c r="D137" s="432"/>
      <c r="E137" s="432"/>
      <c r="F137" s="432"/>
      <c r="G137" s="432"/>
      <c r="H137" s="433"/>
    </row>
    <row r="138" spans="1:8" x14ac:dyDescent="0.55000000000000004">
      <c r="A138" s="73"/>
      <c r="B138" s="432"/>
      <c r="C138" s="432"/>
      <c r="D138" s="432"/>
      <c r="E138" s="432"/>
      <c r="F138" s="432"/>
      <c r="G138" s="432"/>
      <c r="H138" s="433"/>
    </row>
    <row r="139" spans="1:8" x14ac:dyDescent="0.55000000000000004">
      <c r="A139" s="73"/>
      <c r="B139" s="432"/>
      <c r="C139" s="432"/>
      <c r="D139" s="432"/>
      <c r="E139" s="432"/>
      <c r="F139" s="432"/>
      <c r="G139" s="432"/>
      <c r="H139" s="433"/>
    </row>
    <row r="140" spans="1:8" x14ac:dyDescent="0.55000000000000004">
      <c r="A140" s="73"/>
      <c r="E140" s="91"/>
      <c r="F140" s="91"/>
      <c r="G140" s="91"/>
      <c r="H140" s="150"/>
    </row>
    <row r="141" spans="1:8" x14ac:dyDescent="0.55000000000000004">
      <c r="A141" s="73"/>
      <c r="B141" s="49" t="s">
        <v>283</v>
      </c>
      <c r="D141" s="417"/>
      <c r="E141" s="417"/>
      <c r="F141" s="417"/>
      <c r="G141" s="417"/>
      <c r="H141" s="418"/>
    </row>
    <row r="142" spans="1:8" x14ac:dyDescent="0.55000000000000004">
      <c r="A142" s="73"/>
      <c r="D142" s="77"/>
      <c r="E142" s="157"/>
      <c r="F142" s="157"/>
      <c r="G142" s="157"/>
      <c r="H142" s="158"/>
    </row>
    <row r="143" spans="1:8" x14ac:dyDescent="0.55000000000000004">
      <c r="A143" s="73"/>
      <c r="D143" s="77" t="s">
        <v>381</v>
      </c>
      <c r="E143" s="157" t="s">
        <v>382</v>
      </c>
      <c r="F143" s="157" t="s">
        <v>383</v>
      </c>
      <c r="G143" s="157"/>
      <c r="H143" s="158"/>
    </row>
    <row r="144" spans="1:8" x14ac:dyDescent="0.55000000000000004">
      <c r="A144" s="73"/>
      <c r="B144" s="159" t="s">
        <v>384</v>
      </c>
      <c r="C144" s="83"/>
      <c r="D144" s="160" t="s">
        <v>385</v>
      </c>
      <c r="E144" s="161" t="s">
        <v>386</v>
      </c>
      <c r="F144" s="161" t="s">
        <v>387</v>
      </c>
      <c r="G144" s="447" t="s">
        <v>388</v>
      </c>
      <c r="H144" s="448"/>
    </row>
    <row r="145" spans="1:8" x14ac:dyDescent="0.55000000000000004">
      <c r="A145" s="73"/>
      <c r="B145" s="43" t="s">
        <v>389</v>
      </c>
      <c r="C145" s="43" t="s">
        <v>357</v>
      </c>
      <c r="E145" s="91"/>
      <c r="G145" s="91"/>
      <c r="H145" s="150"/>
    </row>
    <row r="146" spans="1:8" x14ac:dyDescent="0.55000000000000004">
      <c r="A146" s="73"/>
      <c r="C146" s="162" t="e">
        <f>IF(E60="Yes", "Complete Analysis", "N/A - Do Not Complete")</f>
        <v>#DIV/0!</v>
      </c>
      <c r="D146" s="284"/>
      <c r="E146" s="263"/>
      <c r="F146" s="90" t="e">
        <f>E146/E152</f>
        <v>#DIV/0!</v>
      </c>
      <c r="G146" s="441"/>
      <c r="H146" s="442"/>
    </row>
    <row r="147" spans="1:8" x14ac:dyDescent="0.55000000000000004">
      <c r="A147" s="73"/>
      <c r="D147" s="284"/>
      <c r="E147" s="263"/>
      <c r="F147" s="90" t="e">
        <f>E147/E152</f>
        <v>#DIV/0!</v>
      </c>
      <c r="G147" s="441"/>
      <c r="H147" s="442"/>
    </row>
    <row r="148" spans="1:8" x14ac:dyDescent="0.55000000000000004">
      <c r="A148" s="73"/>
      <c r="D148" s="284"/>
      <c r="E148" s="263"/>
      <c r="F148" s="90" t="e">
        <f>E148/E152</f>
        <v>#DIV/0!</v>
      </c>
      <c r="G148" s="441"/>
      <c r="H148" s="442"/>
    </row>
    <row r="149" spans="1:8" x14ac:dyDescent="0.55000000000000004">
      <c r="A149" s="73"/>
      <c r="D149" s="284"/>
      <c r="E149" s="263"/>
      <c r="F149" s="90" t="e">
        <f>E149/E152</f>
        <v>#DIV/0!</v>
      </c>
      <c r="G149" s="441"/>
      <c r="H149" s="442"/>
    </row>
    <row r="150" spans="1:8" x14ac:dyDescent="0.55000000000000004">
      <c r="A150" s="73"/>
      <c r="D150" s="284"/>
      <c r="E150" s="263"/>
      <c r="F150" s="90" t="e">
        <f>E150/E152</f>
        <v>#DIV/0!</v>
      </c>
      <c r="G150" s="441"/>
      <c r="H150" s="442"/>
    </row>
    <row r="151" spans="1:8" x14ac:dyDescent="0.55000000000000004">
      <c r="A151" s="73"/>
      <c r="D151" s="285"/>
      <c r="E151" s="269"/>
      <c r="F151" s="90" t="e">
        <f>E151/E152</f>
        <v>#DIV/0!</v>
      </c>
      <c r="G151" s="445"/>
      <c r="H151" s="446"/>
    </row>
    <row r="152" spans="1:8" x14ac:dyDescent="0.55000000000000004">
      <c r="A152" s="73"/>
      <c r="C152" s="163"/>
      <c r="D152" s="163" t="s">
        <v>390</v>
      </c>
      <c r="E152" s="164">
        <f>SUM(E146:E151)</f>
        <v>0</v>
      </c>
      <c r="F152" s="91"/>
      <c r="G152" s="165" t="s">
        <v>391</v>
      </c>
      <c r="H152" s="288"/>
    </row>
    <row r="153" spans="1:8" x14ac:dyDescent="0.55000000000000004">
      <c r="A153" s="73"/>
      <c r="E153" s="91"/>
      <c r="F153" s="91"/>
      <c r="G153" s="91"/>
      <c r="H153" s="150"/>
    </row>
    <row r="154" spans="1:8" x14ac:dyDescent="0.55000000000000004">
      <c r="A154" s="73"/>
      <c r="B154" s="43" t="s">
        <v>389</v>
      </c>
      <c r="C154" s="43" t="s">
        <v>358</v>
      </c>
      <c r="E154" s="91"/>
      <c r="F154" s="91"/>
      <c r="G154" s="91"/>
      <c r="H154" s="150"/>
    </row>
    <row r="155" spans="1:8" x14ac:dyDescent="0.55000000000000004">
      <c r="A155" s="73"/>
      <c r="C155" s="162" t="e">
        <f>IF(F60="Yes", "Complete Analysis", "N/A - Do Not Complete")</f>
        <v>#DIV/0!</v>
      </c>
      <c r="D155" s="284"/>
      <c r="E155" s="263"/>
      <c r="F155" s="90" t="e">
        <f>E155/E161</f>
        <v>#DIV/0!</v>
      </c>
      <c r="G155" s="441"/>
      <c r="H155" s="442"/>
    </row>
    <row r="156" spans="1:8" x14ac:dyDescent="0.55000000000000004">
      <c r="A156" s="73"/>
      <c r="D156" s="284"/>
      <c r="E156" s="263"/>
      <c r="F156" s="90" t="e">
        <f>E156/E161</f>
        <v>#DIV/0!</v>
      </c>
      <c r="G156" s="441"/>
      <c r="H156" s="442"/>
    </row>
    <row r="157" spans="1:8" x14ac:dyDescent="0.55000000000000004">
      <c r="A157" s="73"/>
      <c r="D157" s="284"/>
      <c r="E157" s="263"/>
      <c r="F157" s="90" t="e">
        <f>E157/E161</f>
        <v>#DIV/0!</v>
      </c>
      <c r="G157" s="441"/>
      <c r="H157" s="442"/>
    </row>
    <row r="158" spans="1:8" x14ac:dyDescent="0.55000000000000004">
      <c r="A158" s="73"/>
      <c r="D158" s="284"/>
      <c r="E158" s="263"/>
      <c r="F158" s="90" t="e">
        <f>E158/E161</f>
        <v>#DIV/0!</v>
      </c>
      <c r="G158" s="441"/>
      <c r="H158" s="442"/>
    </row>
    <row r="159" spans="1:8" x14ac:dyDescent="0.55000000000000004">
      <c r="A159" s="73"/>
      <c r="D159" s="284"/>
      <c r="E159" s="263"/>
      <c r="F159" s="90" t="e">
        <f>E159/E161</f>
        <v>#DIV/0!</v>
      </c>
      <c r="G159" s="441"/>
      <c r="H159" s="442"/>
    </row>
    <row r="160" spans="1:8" x14ac:dyDescent="0.55000000000000004">
      <c r="A160" s="73"/>
      <c r="D160" s="285"/>
      <c r="E160" s="269"/>
      <c r="F160" s="90" t="e">
        <f>E160/E161</f>
        <v>#DIV/0!</v>
      </c>
      <c r="G160" s="445"/>
      <c r="H160" s="446"/>
    </row>
    <row r="161" spans="1:10" x14ac:dyDescent="0.55000000000000004">
      <c r="A161" s="73"/>
      <c r="D161" s="163" t="s">
        <v>392</v>
      </c>
      <c r="E161" s="164">
        <f>SUM(E155:E160)</f>
        <v>0</v>
      </c>
      <c r="F161" s="91"/>
      <c r="G161" s="165" t="s">
        <v>391</v>
      </c>
      <c r="H161" s="289"/>
    </row>
    <row r="162" spans="1:10" x14ac:dyDescent="0.55000000000000004">
      <c r="A162" s="73"/>
      <c r="D162" s="163"/>
      <c r="E162" s="139"/>
      <c r="F162" s="91"/>
      <c r="G162" s="165"/>
      <c r="H162" s="166"/>
    </row>
    <row r="163" spans="1:10" x14ac:dyDescent="0.55000000000000004">
      <c r="A163" s="105"/>
      <c r="B163" s="43" t="s">
        <v>389</v>
      </c>
      <c r="C163" s="43" t="s">
        <v>393</v>
      </c>
      <c r="E163" s="91"/>
      <c r="F163" s="91"/>
      <c r="G163" s="91"/>
      <c r="H163" s="150"/>
      <c r="J163" s="138"/>
    </row>
    <row r="164" spans="1:10" x14ac:dyDescent="0.55000000000000004">
      <c r="A164" s="105"/>
      <c r="C164" s="162" t="e">
        <f>IF(G60="Yes", "Complete Analysis", "N/A - Do Not Complete")</f>
        <v>#DIV/0!</v>
      </c>
      <c r="D164" s="284"/>
      <c r="E164" s="262"/>
      <c r="F164" s="90" t="e">
        <f>E164/E$168</f>
        <v>#DIV/0!</v>
      </c>
      <c r="G164" s="441"/>
      <c r="H164" s="442"/>
      <c r="J164" s="138"/>
    </row>
    <row r="165" spans="1:10" x14ac:dyDescent="0.55000000000000004">
      <c r="A165" s="105"/>
      <c r="D165" s="284"/>
      <c r="E165" s="262"/>
      <c r="F165" s="90" t="e">
        <f>E165/E$168</f>
        <v>#DIV/0!</v>
      </c>
      <c r="G165" s="441"/>
      <c r="H165" s="442"/>
      <c r="J165" s="138"/>
    </row>
    <row r="166" spans="1:10" x14ac:dyDescent="0.55000000000000004">
      <c r="A166" s="105"/>
      <c r="D166" s="286"/>
      <c r="E166" s="270"/>
      <c r="F166" s="90" t="e">
        <f>E166/E$168</f>
        <v>#DIV/0!</v>
      </c>
      <c r="G166" s="441"/>
      <c r="H166" s="442"/>
    </row>
    <row r="167" spans="1:10" x14ac:dyDescent="0.55000000000000004">
      <c r="A167" s="105"/>
      <c r="D167" s="285"/>
      <c r="E167" s="275"/>
      <c r="F167" s="90" t="e">
        <f>E167/E$168</f>
        <v>#DIV/0!</v>
      </c>
      <c r="G167" s="445"/>
      <c r="H167" s="446"/>
    </row>
    <row r="168" spans="1:10" x14ac:dyDescent="0.55000000000000004">
      <c r="A168" s="105"/>
      <c r="D168" s="163" t="s">
        <v>394</v>
      </c>
      <c r="E168" s="185">
        <f>SUM(E164:E167)</f>
        <v>0</v>
      </c>
      <c r="F168" s="91"/>
      <c r="G168" s="165" t="s">
        <v>391</v>
      </c>
      <c r="H168" s="288"/>
    </row>
    <row r="169" spans="1:10" x14ac:dyDescent="0.55000000000000004">
      <c r="A169" s="105"/>
      <c r="E169" s="91"/>
      <c r="F169" s="91"/>
      <c r="G169" s="91"/>
      <c r="H169" s="150"/>
    </row>
    <row r="170" spans="1:10" x14ac:dyDescent="0.55000000000000004">
      <c r="A170" s="105"/>
      <c r="B170" s="43" t="s">
        <v>389</v>
      </c>
      <c r="C170" s="43" t="s">
        <v>395</v>
      </c>
      <c r="E170" s="91"/>
      <c r="F170" s="91"/>
      <c r="G170" s="91"/>
      <c r="H170" s="150"/>
      <c r="J170" s="138"/>
    </row>
    <row r="171" spans="1:10" x14ac:dyDescent="0.55000000000000004">
      <c r="A171" s="105"/>
      <c r="C171" s="162" t="e">
        <f>IF(G81="Yes", "Complete Analysis", "N/A - Do Not Complete")</f>
        <v>#DIV/0!</v>
      </c>
      <c r="D171" s="284"/>
      <c r="E171" s="262"/>
      <c r="F171" s="90" t="e">
        <f t="shared" ref="F171:F176" si="2">E171/E$177</f>
        <v>#DIV/0!</v>
      </c>
      <c r="G171" s="441"/>
      <c r="H171" s="442"/>
      <c r="J171" s="138"/>
    </row>
    <row r="172" spans="1:10" x14ac:dyDescent="0.55000000000000004">
      <c r="A172" s="105"/>
      <c r="D172" s="284"/>
      <c r="E172" s="262"/>
      <c r="F172" s="90" t="e">
        <f t="shared" si="2"/>
        <v>#DIV/0!</v>
      </c>
      <c r="G172" s="441"/>
      <c r="H172" s="442"/>
    </row>
    <row r="173" spans="1:10" x14ac:dyDescent="0.55000000000000004">
      <c r="A173" s="105"/>
      <c r="D173" s="284"/>
      <c r="E173" s="262"/>
      <c r="F173" s="90" t="e">
        <f t="shared" si="2"/>
        <v>#DIV/0!</v>
      </c>
      <c r="G173" s="441"/>
      <c r="H173" s="442"/>
    </row>
    <row r="174" spans="1:10" x14ac:dyDescent="0.55000000000000004">
      <c r="A174" s="105"/>
      <c r="D174" s="284"/>
      <c r="E174" s="262"/>
      <c r="F174" s="90" t="e">
        <f t="shared" si="2"/>
        <v>#DIV/0!</v>
      </c>
      <c r="G174" s="441"/>
      <c r="H174" s="442"/>
    </row>
    <row r="175" spans="1:10" x14ac:dyDescent="0.55000000000000004">
      <c r="A175" s="105"/>
      <c r="D175" s="286"/>
      <c r="E175" s="270"/>
      <c r="F175" s="90" t="e">
        <f t="shared" si="2"/>
        <v>#DIV/0!</v>
      </c>
      <c r="G175" s="441"/>
      <c r="H175" s="442"/>
      <c r="J175" s="178"/>
    </row>
    <row r="176" spans="1:10" x14ac:dyDescent="0.55000000000000004">
      <c r="A176" s="105"/>
      <c r="D176" s="285"/>
      <c r="E176" s="275"/>
      <c r="F176" s="90" t="e">
        <f t="shared" si="2"/>
        <v>#DIV/0!</v>
      </c>
      <c r="G176" s="445"/>
      <c r="H176" s="446"/>
    </row>
    <row r="177" spans="1:10" x14ac:dyDescent="0.55000000000000004">
      <c r="A177" s="105"/>
      <c r="D177" s="163" t="s">
        <v>394</v>
      </c>
      <c r="E177" s="185">
        <f>SUM(E171:E176)</f>
        <v>0</v>
      </c>
      <c r="F177" s="91"/>
      <c r="G177" s="165" t="s">
        <v>391</v>
      </c>
      <c r="H177" s="288"/>
    </row>
    <row r="178" spans="1:10" x14ac:dyDescent="0.55000000000000004">
      <c r="A178" s="105"/>
      <c r="E178" s="91"/>
      <c r="F178" s="91"/>
      <c r="G178" s="91"/>
      <c r="H178" s="150"/>
    </row>
    <row r="179" spans="1:10" x14ac:dyDescent="0.55000000000000004">
      <c r="A179" s="105"/>
      <c r="B179" s="43" t="s">
        <v>389</v>
      </c>
      <c r="C179" s="43" t="s">
        <v>396</v>
      </c>
      <c r="E179" s="91"/>
      <c r="F179" s="91"/>
      <c r="G179" s="91"/>
      <c r="H179" s="150"/>
      <c r="J179" s="138"/>
    </row>
    <row r="180" spans="1:10" x14ac:dyDescent="0.55000000000000004">
      <c r="A180" s="105"/>
      <c r="C180" s="162" t="e">
        <f>IF(G102="Yes", "Complete Analysis", "N/A - Do Not Complete")</f>
        <v>#DIV/0!</v>
      </c>
      <c r="D180" s="284"/>
      <c r="E180" s="262"/>
      <c r="F180" s="90" t="e">
        <f t="shared" ref="F180:F185" si="3">E180/E$186</f>
        <v>#DIV/0!</v>
      </c>
      <c r="G180" s="441"/>
      <c r="H180" s="442"/>
      <c r="J180" s="138"/>
    </row>
    <row r="181" spans="1:10" x14ac:dyDescent="0.55000000000000004">
      <c r="A181" s="105"/>
      <c r="D181" s="284"/>
      <c r="E181" s="262"/>
      <c r="F181" s="90" t="e">
        <f t="shared" si="3"/>
        <v>#DIV/0!</v>
      </c>
      <c r="G181" s="441"/>
      <c r="H181" s="442"/>
    </row>
    <row r="182" spans="1:10" x14ac:dyDescent="0.55000000000000004">
      <c r="A182" s="105"/>
      <c r="D182" s="284"/>
      <c r="E182" s="262"/>
      <c r="F182" s="90" t="e">
        <f t="shared" si="3"/>
        <v>#DIV/0!</v>
      </c>
      <c r="G182" s="441"/>
      <c r="H182" s="442"/>
    </row>
    <row r="183" spans="1:10" x14ac:dyDescent="0.55000000000000004">
      <c r="A183" s="105"/>
      <c r="D183" s="284"/>
      <c r="E183" s="262"/>
      <c r="F183" s="90" t="e">
        <f t="shared" si="3"/>
        <v>#DIV/0!</v>
      </c>
      <c r="G183" s="441"/>
      <c r="H183" s="442"/>
    </row>
    <row r="184" spans="1:10" x14ac:dyDescent="0.55000000000000004">
      <c r="A184" s="105"/>
      <c r="D184" s="286"/>
      <c r="E184" s="270"/>
      <c r="F184" s="90" t="e">
        <f t="shared" si="3"/>
        <v>#DIV/0!</v>
      </c>
      <c r="G184" s="441"/>
      <c r="H184" s="442"/>
      <c r="J184" s="178"/>
    </row>
    <row r="185" spans="1:10" x14ac:dyDescent="0.55000000000000004">
      <c r="A185" s="105"/>
      <c r="D185" s="285"/>
      <c r="E185" s="275"/>
      <c r="F185" s="90" t="e">
        <f t="shared" si="3"/>
        <v>#DIV/0!</v>
      </c>
      <c r="G185" s="445"/>
      <c r="H185" s="446"/>
    </row>
    <row r="186" spans="1:10" x14ac:dyDescent="0.55000000000000004">
      <c r="A186" s="105"/>
      <c r="D186" s="163" t="s">
        <v>394</v>
      </c>
      <c r="E186" s="185">
        <f>SUM(E180:E185)</f>
        <v>0</v>
      </c>
      <c r="F186" s="91"/>
      <c r="G186" s="199" t="s">
        <v>391</v>
      </c>
      <c r="H186" s="288"/>
    </row>
    <row r="187" spans="1:10" x14ac:dyDescent="0.55000000000000004">
      <c r="A187" s="105"/>
      <c r="E187" s="91"/>
      <c r="F187" s="91"/>
      <c r="G187" s="91"/>
      <c r="H187" s="150"/>
    </row>
    <row r="188" spans="1:10" x14ac:dyDescent="0.55000000000000004">
      <c r="A188" s="105"/>
      <c r="B188" s="43" t="s">
        <v>389</v>
      </c>
      <c r="C188" s="43" t="s">
        <v>397</v>
      </c>
      <c r="E188" s="91"/>
      <c r="F188" s="91"/>
      <c r="G188" s="91"/>
      <c r="H188" s="150"/>
      <c r="J188" s="138"/>
    </row>
    <row r="189" spans="1:10" x14ac:dyDescent="0.55000000000000004">
      <c r="A189" s="105"/>
      <c r="C189" s="162" t="e">
        <f>IF(G123="Yes", "Complete Analysis", "N/A - Do Not Complete")</f>
        <v>#DIV/0!</v>
      </c>
      <c r="D189" s="284"/>
      <c r="E189" s="263"/>
      <c r="F189" s="90" t="e">
        <f t="shared" ref="F189:F194" si="4">E189/E$195</f>
        <v>#DIV/0!</v>
      </c>
      <c r="G189" s="441"/>
      <c r="H189" s="442"/>
      <c r="J189" s="138"/>
    </row>
    <row r="190" spans="1:10" x14ac:dyDescent="0.55000000000000004">
      <c r="A190" s="105"/>
      <c r="D190" s="284"/>
      <c r="E190" s="263"/>
      <c r="F190" s="90" t="e">
        <f t="shared" si="4"/>
        <v>#DIV/0!</v>
      </c>
      <c r="G190" s="441"/>
      <c r="H190" s="442"/>
    </row>
    <row r="191" spans="1:10" x14ac:dyDescent="0.55000000000000004">
      <c r="A191" s="105"/>
      <c r="D191" s="284"/>
      <c r="E191" s="263"/>
      <c r="F191" s="90" t="e">
        <f t="shared" si="4"/>
        <v>#DIV/0!</v>
      </c>
      <c r="G191" s="441"/>
      <c r="H191" s="442"/>
    </row>
    <row r="192" spans="1:10" x14ac:dyDescent="0.55000000000000004">
      <c r="A192" s="105"/>
      <c r="D192" s="284"/>
      <c r="E192" s="263"/>
      <c r="F192" s="90" t="e">
        <f t="shared" si="4"/>
        <v>#DIV/0!</v>
      </c>
      <c r="G192" s="441"/>
      <c r="H192" s="442"/>
    </row>
    <row r="193" spans="1:10" x14ac:dyDescent="0.55000000000000004">
      <c r="A193" s="105"/>
      <c r="D193" s="284"/>
      <c r="E193" s="263"/>
      <c r="F193" s="90" t="e">
        <f t="shared" si="4"/>
        <v>#DIV/0!</v>
      </c>
      <c r="G193" s="441"/>
      <c r="H193" s="442"/>
      <c r="J193" s="178"/>
    </row>
    <row r="194" spans="1:10" x14ac:dyDescent="0.55000000000000004">
      <c r="A194" s="105"/>
      <c r="D194" s="291"/>
      <c r="E194" s="279"/>
      <c r="F194" s="90" t="e">
        <f t="shared" si="4"/>
        <v>#DIV/0!</v>
      </c>
      <c r="G194" s="445"/>
      <c r="H194" s="446"/>
    </row>
    <row r="195" spans="1:10" x14ac:dyDescent="0.55000000000000004">
      <c r="A195" s="105"/>
      <c r="D195" s="163" t="s">
        <v>394</v>
      </c>
      <c r="E195" s="185">
        <f>SUM(E189:E194)</f>
        <v>0</v>
      </c>
      <c r="F195" s="91"/>
      <c r="G195" s="199" t="s">
        <v>391</v>
      </c>
      <c r="H195" s="288"/>
    </row>
    <row r="196" spans="1:10" x14ac:dyDescent="0.55000000000000004">
      <c r="A196" s="105"/>
      <c r="E196" s="91"/>
      <c r="F196" s="91"/>
      <c r="G196" s="91"/>
      <c r="H196" s="150"/>
    </row>
    <row r="197" spans="1:10" x14ac:dyDescent="0.55000000000000004">
      <c r="A197" s="105"/>
      <c r="B197" s="43" t="s">
        <v>389</v>
      </c>
      <c r="C197" s="43" t="s">
        <v>398</v>
      </c>
      <c r="E197" s="91"/>
      <c r="F197" s="91"/>
      <c r="G197" s="91"/>
      <c r="H197" s="150"/>
    </row>
    <row r="198" spans="1:10" x14ac:dyDescent="0.55000000000000004">
      <c r="A198" s="105"/>
      <c r="C198" s="162" t="e">
        <f>IF(H60="Yes", "Complete Analysis", "N/A - Do Not Complete")</f>
        <v>#DIV/0!</v>
      </c>
      <c r="D198" s="292"/>
      <c r="E198" s="262"/>
      <c r="F198" s="90" t="e">
        <f>E198/E200</f>
        <v>#DIV/0!</v>
      </c>
      <c r="G198" s="441"/>
      <c r="H198" s="442"/>
    </row>
    <row r="199" spans="1:10" x14ac:dyDescent="0.55000000000000004">
      <c r="A199" s="105"/>
      <c r="C199" s="162"/>
      <c r="D199" s="285"/>
      <c r="E199" s="269"/>
      <c r="F199" s="90" t="e">
        <f>E199/E200</f>
        <v>#DIV/0!</v>
      </c>
      <c r="G199" s="445"/>
      <c r="H199" s="446"/>
    </row>
    <row r="200" spans="1:10" x14ac:dyDescent="0.55000000000000004">
      <c r="A200" s="105"/>
      <c r="C200" s="162"/>
      <c r="D200" s="163" t="s">
        <v>399</v>
      </c>
      <c r="E200" s="167">
        <f>SUM(E198:E199)</f>
        <v>0</v>
      </c>
      <c r="F200" s="90"/>
      <c r="G200" s="165" t="s">
        <v>391</v>
      </c>
      <c r="H200" s="293"/>
    </row>
    <row r="201" spans="1:10" ht="14.7" thickBot="1" x14ac:dyDescent="0.6">
      <c r="A201" s="120"/>
      <c r="B201" s="95"/>
      <c r="C201" s="168"/>
      <c r="D201" s="169"/>
      <c r="E201" s="169"/>
      <c r="F201" s="170"/>
      <c r="G201" s="96"/>
      <c r="H201" s="171"/>
    </row>
    <row r="202" spans="1:10" ht="14.7" thickBot="1" x14ac:dyDescent="0.6">
      <c r="C202" s="162"/>
      <c r="E202" s="139"/>
      <c r="F202" s="91"/>
      <c r="G202" s="91"/>
      <c r="H202" s="91"/>
    </row>
    <row r="203" spans="1:10" ht="15.9" thickBot="1" x14ac:dyDescent="0.65">
      <c r="A203" s="403" t="s">
        <v>456</v>
      </c>
      <c r="B203" s="404"/>
      <c r="C203" s="404"/>
      <c r="D203" s="404"/>
      <c r="E203" s="404"/>
      <c r="F203" s="404"/>
      <c r="G203" s="404"/>
      <c r="H203" s="405"/>
    </row>
    <row r="204" spans="1:10" x14ac:dyDescent="0.55000000000000004">
      <c r="A204" s="73" t="s">
        <v>317</v>
      </c>
      <c r="B204" s="430" t="s">
        <v>401</v>
      </c>
      <c r="C204" s="430"/>
      <c r="D204" s="430"/>
      <c r="E204" s="430"/>
      <c r="F204" s="430"/>
      <c r="G204" s="430"/>
      <c r="H204" s="431"/>
    </row>
    <row r="205" spans="1:10" x14ac:dyDescent="0.55000000000000004">
      <c r="A205" s="73"/>
      <c r="B205" s="432"/>
      <c r="C205" s="432"/>
      <c r="D205" s="432"/>
      <c r="E205" s="432"/>
      <c r="F205" s="432"/>
      <c r="G205" s="432"/>
      <c r="H205" s="433"/>
    </row>
    <row r="206" spans="1:10" x14ac:dyDescent="0.55000000000000004">
      <c r="A206" s="105"/>
      <c r="H206" s="75"/>
    </row>
    <row r="207" spans="1:10" x14ac:dyDescent="0.55000000000000004">
      <c r="A207" s="73"/>
      <c r="B207" s="49" t="s">
        <v>283</v>
      </c>
      <c r="D207" s="417"/>
      <c r="E207" s="417"/>
      <c r="F207" s="417"/>
      <c r="G207" s="417"/>
      <c r="H207" s="418"/>
    </row>
    <row r="208" spans="1:10" x14ac:dyDescent="0.55000000000000004">
      <c r="A208" s="73"/>
      <c r="C208" s="77"/>
      <c r="D208" s="77"/>
      <c r="E208" s="77"/>
      <c r="F208" s="77"/>
      <c r="G208" s="77"/>
      <c r="H208" s="78"/>
    </row>
    <row r="209" spans="1:8" x14ac:dyDescent="0.55000000000000004">
      <c r="A209" s="105"/>
      <c r="E209" s="434" t="s">
        <v>354</v>
      </c>
      <c r="F209" s="434"/>
      <c r="G209" s="434"/>
      <c r="H209" s="435"/>
    </row>
    <row r="210" spans="1:8" x14ac:dyDescent="0.55000000000000004">
      <c r="A210" s="105"/>
      <c r="E210" s="79" t="s">
        <v>319</v>
      </c>
      <c r="F210" s="79" t="s">
        <v>319</v>
      </c>
      <c r="G210" s="79" t="s">
        <v>319</v>
      </c>
      <c r="H210" s="80" t="s">
        <v>319</v>
      </c>
    </row>
    <row r="211" spans="1:8" x14ac:dyDescent="0.55000000000000004">
      <c r="A211" s="105"/>
      <c r="B211" s="81" t="s">
        <v>457</v>
      </c>
      <c r="C211" s="82"/>
      <c r="D211" s="83"/>
      <c r="E211" s="82" t="s">
        <v>357</v>
      </c>
      <c r="F211" s="82" t="s">
        <v>358</v>
      </c>
      <c r="G211" s="82" t="s">
        <v>359</v>
      </c>
      <c r="H211" s="134" t="s">
        <v>360</v>
      </c>
    </row>
    <row r="212" spans="1:8" ht="22" customHeight="1" x14ac:dyDescent="0.55000000000000004">
      <c r="A212" s="105"/>
      <c r="B212" s="87" t="s">
        <v>362</v>
      </c>
      <c r="C212" s="79"/>
      <c r="D212" s="79"/>
      <c r="E212" s="79"/>
      <c r="F212" s="79"/>
      <c r="G212" s="79"/>
      <c r="H212" s="80"/>
    </row>
    <row r="213" spans="1:8" x14ac:dyDescent="0.55000000000000004">
      <c r="A213" s="105"/>
      <c r="B213" s="426"/>
      <c r="C213" s="426"/>
      <c r="D213" s="426"/>
      <c r="E213" s="271"/>
      <c r="F213" s="271"/>
      <c r="G213" s="280"/>
      <c r="H213" s="272"/>
    </row>
    <row r="214" spans="1:8" x14ac:dyDescent="0.55000000000000004">
      <c r="A214" s="105"/>
      <c r="B214" s="426"/>
      <c r="C214" s="426"/>
      <c r="D214" s="426"/>
      <c r="E214" s="271"/>
      <c r="F214" s="271"/>
      <c r="G214" s="280"/>
      <c r="H214" s="272"/>
    </row>
    <row r="215" spans="1:8" x14ac:dyDescent="0.55000000000000004">
      <c r="A215" s="105"/>
      <c r="B215" s="416"/>
      <c r="C215" s="416"/>
      <c r="D215" s="416"/>
      <c r="E215" s="273"/>
      <c r="F215" s="273"/>
      <c r="G215" s="280"/>
      <c r="H215" s="272"/>
    </row>
    <row r="216" spans="1:8" x14ac:dyDescent="0.55000000000000004">
      <c r="A216" s="105"/>
      <c r="B216" s="416"/>
      <c r="C216" s="416"/>
      <c r="D216" s="416"/>
      <c r="E216" s="273"/>
      <c r="F216" s="273"/>
      <c r="G216" s="280"/>
      <c r="H216" s="272"/>
    </row>
    <row r="217" spans="1:8" x14ac:dyDescent="0.55000000000000004">
      <c r="A217" s="105"/>
      <c r="B217" s="416"/>
      <c r="C217" s="416"/>
      <c r="D217" s="416"/>
      <c r="E217" s="273"/>
      <c r="F217" s="273"/>
      <c r="G217" s="280"/>
      <c r="H217" s="272"/>
    </row>
    <row r="218" spans="1:8" x14ac:dyDescent="0.55000000000000004">
      <c r="A218" s="105"/>
      <c r="B218" s="416"/>
      <c r="C218" s="416"/>
      <c r="D218" s="416"/>
      <c r="E218" s="273"/>
      <c r="F218" s="273"/>
      <c r="G218" s="280"/>
      <c r="H218" s="272"/>
    </row>
    <row r="219" spans="1:8" x14ac:dyDescent="0.55000000000000004">
      <c r="A219" s="105"/>
      <c r="B219" s="449" t="s">
        <v>296</v>
      </c>
      <c r="C219" s="449"/>
      <c r="D219" s="449"/>
      <c r="E219" s="273"/>
      <c r="F219" s="273"/>
      <c r="G219" s="273"/>
      <c r="H219" s="274"/>
    </row>
    <row r="220" spans="1:8" x14ac:dyDescent="0.55000000000000004">
      <c r="A220" s="105"/>
      <c r="B220" s="416"/>
      <c r="C220" s="416"/>
      <c r="D220" s="416"/>
      <c r="E220" s="273"/>
      <c r="F220" s="273"/>
      <c r="G220" s="273"/>
      <c r="H220" s="274"/>
    </row>
    <row r="221" spans="1:8" ht="22" customHeight="1" x14ac:dyDescent="0.55000000000000004">
      <c r="A221" s="105"/>
      <c r="B221" s="87" t="s">
        <v>366</v>
      </c>
      <c r="C221" s="112"/>
      <c r="D221" s="139"/>
      <c r="E221" s="139"/>
      <c r="F221" s="139"/>
      <c r="G221" s="140"/>
      <c r="H221" s="141"/>
    </row>
    <row r="222" spans="1:8" x14ac:dyDescent="0.55000000000000004">
      <c r="A222" s="105"/>
      <c r="B222" s="416"/>
      <c r="C222" s="416"/>
      <c r="D222" s="416"/>
      <c r="E222" s="273"/>
      <c r="F222" s="273"/>
      <c r="G222" s="273"/>
      <c r="H222" s="274"/>
    </row>
    <row r="223" spans="1:8" x14ac:dyDescent="0.55000000000000004">
      <c r="A223" s="105"/>
      <c r="B223" s="427"/>
      <c r="C223" s="440"/>
      <c r="D223" s="428"/>
      <c r="E223" s="273"/>
      <c r="F223" s="273"/>
      <c r="G223" s="273"/>
      <c r="H223" s="274"/>
    </row>
    <row r="224" spans="1:8" x14ac:dyDescent="0.55000000000000004">
      <c r="A224" s="105"/>
      <c r="B224" s="427"/>
      <c r="C224" s="440"/>
      <c r="D224" s="428"/>
      <c r="E224" s="273"/>
      <c r="F224" s="273"/>
      <c r="G224" s="273"/>
      <c r="H224" s="274"/>
    </row>
    <row r="225" spans="1:10" x14ac:dyDescent="0.55000000000000004">
      <c r="A225" s="105"/>
      <c r="B225" s="427"/>
      <c r="C225" s="440"/>
      <c r="D225" s="428"/>
      <c r="E225" s="273"/>
      <c r="F225" s="273"/>
      <c r="G225" s="273"/>
      <c r="H225" s="274"/>
    </row>
    <row r="226" spans="1:10" x14ac:dyDescent="0.55000000000000004">
      <c r="A226" s="105"/>
      <c r="B226" s="427"/>
      <c r="C226" s="440"/>
      <c r="D226" s="428"/>
      <c r="E226" s="273"/>
      <c r="F226" s="273"/>
      <c r="G226" s="273"/>
      <c r="H226" s="274"/>
    </row>
    <row r="227" spans="1:10" x14ac:dyDescent="0.55000000000000004">
      <c r="A227" s="105"/>
      <c r="B227" s="449" t="s">
        <v>296</v>
      </c>
      <c r="C227" s="449"/>
      <c r="D227" s="449"/>
      <c r="E227" s="273"/>
      <c r="F227" s="273"/>
      <c r="G227" s="273"/>
      <c r="H227" s="274"/>
    </row>
    <row r="228" spans="1:10" x14ac:dyDescent="0.55000000000000004">
      <c r="A228" s="105"/>
      <c r="B228" s="416"/>
      <c r="C228" s="416"/>
      <c r="D228" s="416"/>
      <c r="E228" s="273"/>
      <c r="F228" s="273"/>
      <c r="G228" s="273"/>
      <c r="H228" s="274"/>
    </row>
    <row r="229" spans="1:10" x14ac:dyDescent="0.55000000000000004">
      <c r="A229" s="105"/>
      <c r="B229" s="118"/>
      <c r="C229" s="118"/>
      <c r="D229" s="118"/>
      <c r="E229" s="119"/>
      <c r="F229" s="119"/>
      <c r="G229" s="119"/>
      <c r="H229" s="172"/>
    </row>
    <row r="230" spans="1:10" x14ac:dyDescent="0.55000000000000004">
      <c r="A230" s="73" t="s">
        <v>322</v>
      </c>
      <c r="B230" s="117" t="s">
        <v>323</v>
      </c>
      <c r="C230" s="118"/>
      <c r="D230" s="118"/>
      <c r="E230" s="119"/>
      <c r="F230" s="119"/>
      <c r="G230" s="119"/>
      <c r="H230" s="172"/>
      <c r="J230" s="138"/>
    </row>
    <row r="231" spans="1:10" x14ac:dyDescent="0.55000000000000004">
      <c r="A231" s="105"/>
      <c r="B231" s="414"/>
      <c r="C231" s="414"/>
      <c r="D231" s="414"/>
      <c r="E231" s="414"/>
      <c r="F231" s="414"/>
      <c r="G231" s="414"/>
      <c r="H231" s="415"/>
      <c r="J231" s="138"/>
    </row>
    <row r="232" spans="1:10" x14ac:dyDescent="0.55000000000000004">
      <c r="A232" s="105"/>
      <c r="B232" s="414"/>
      <c r="C232" s="414"/>
      <c r="D232" s="414"/>
      <c r="E232" s="414"/>
      <c r="F232" s="414"/>
      <c r="G232" s="414"/>
      <c r="H232" s="415"/>
      <c r="J232" s="138"/>
    </row>
    <row r="233" spans="1:10" ht="14.7" thickBot="1" x14ac:dyDescent="0.6">
      <c r="A233" s="120"/>
      <c r="B233" s="173"/>
      <c r="C233" s="174"/>
      <c r="D233" s="174"/>
      <c r="E233" s="174"/>
      <c r="F233" s="174"/>
      <c r="G233" s="174"/>
      <c r="H233" s="175"/>
    </row>
  </sheetData>
  <sheetProtection algorithmName="SHA-512" hashValue="WWoIyqUmzPGfVy8DUzkVdpv0M63j306h+ELVFP0thaq5uK4z3CwcvjaCtGiI2KH76odNgS6DI96E74yZxrXJ8Q==" saltValue="Bv7I92V3F58yCBqcNnjPAQ==" spinCount="100000" sheet="1" objects="1" scenarios="1" insertRows="0"/>
  <mergeCells count="116">
    <mergeCell ref="D33:H35"/>
    <mergeCell ref="G194:H194"/>
    <mergeCell ref="G193:H193"/>
    <mergeCell ref="G192:H192"/>
    <mergeCell ref="G191:H191"/>
    <mergeCell ref="B24:G24"/>
    <mergeCell ref="B25:G25"/>
    <mergeCell ref="G167:H167"/>
    <mergeCell ref="G166:H166"/>
    <mergeCell ref="G176:H176"/>
    <mergeCell ref="G175:H175"/>
    <mergeCell ref="G174:H174"/>
    <mergeCell ref="G173:H173"/>
    <mergeCell ref="G185:H185"/>
    <mergeCell ref="G184:H184"/>
    <mergeCell ref="G183:H183"/>
    <mergeCell ref="G182:H182"/>
    <mergeCell ref="B74:C74"/>
    <mergeCell ref="B75:C75"/>
    <mergeCell ref="B117:C117"/>
    <mergeCell ref="B116:C116"/>
    <mergeCell ref="B115:C115"/>
    <mergeCell ref="B114:C114"/>
    <mergeCell ref="B95:C95"/>
    <mergeCell ref="B108:C108"/>
    <mergeCell ref="B109:C109"/>
    <mergeCell ref="G144:H144"/>
    <mergeCell ref="G164:H164"/>
    <mergeCell ref="B86:C86"/>
    <mergeCell ref="B87:C87"/>
    <mergeCell ref="B88:C88"/>
    <mergeCell ref="B93:C93"/>
    <mergeCell ref="B94:C94"/>
    <mergeCell ref="G147:H147"/>
    <mergeCell ref="G148:H148"/>
    <mergeCell ref="G149:H149"/>
    <mergeCell ref="G150:H150"/>
    <mergeCell ref="G151:H151"/>
    <mergeCell ref="G155:H155"/>
    <mergeCell ref="G158:H158"/>
    <mergeCell ref="G159:H159"/>
    <mergeCell ref="G160:H160"/>
    <mergeCell ref="G156:H156"/>
    <mergeCell ref="G157:H157"/>
    <mergeCell ref="B231:H232"/>
    <mergeCell ref="G199:H199"/>
    <mergeCell ref="G198:H198"/>
    <mergeCell ref="G171:H171"/>
    <mergeCell ref="G172:H172"/>
    <mergeCell ref="G180:H180"/>
    <mergeCell ref="G181:H181"/>
    <mergeCell ref="B218:D218"/>
    <mergeCell ref="A203:H203"/>
    <mergeCell ref="B204:H205"/>
    <mergeCell ref="D207:H207"/>
    <mergeCell ref="E209:H209"/>
    <mergeCell ref="B213:D213"/>
    <mergeCell ref="B214:D214"/>
    <mergeCell ref="B215:D215"/>
    <mergeCell ref="B216:D216"/>
    <mergeCell ref="B217:D217"/>
    <mergeCell ref="B228:D228"/>
    <mergeCell ref="B222:D222"/>
    <mergeCell ref="B227:D227"/>
    <mergeCell ref="B219:D219"/>
    <mergeCell ref="B220:D220"/>
    <mergeCell ref="B226:D226"/>
    <mergeCell ref="B225:D225"/>
    <mergeCell ref="B224:D224"/>
    <mergeCell ref="B223:D223"/>
    <mergeCell ref="C127:H128"/>
    <mergeCell ref="B131:H133"/>
    <mergeCell ref="B69:C69"/>
    <mergeCell ref="B71:C71"/>
    <mergeCell ref="B64:C64"/>
    <mergeCell ref="B85:C85"/>
    <mergeCell ref="B76:C76"/>
    <mergeCell ref="B90:C90"/>
    <mergeCell ref="B89:C89"/>
    <mergeCell ref="B92:C92"/>
    <mergeCell ref="B97:C97"/>
    <mergeCell ref="B106:C106"/>
    <mergeCell ref="B111:C111"/>
    <mergeCell ref="B113:C113"/>
    <mergeCell ref="B118:C118"/>
    <mergeCell ref="B67:C67"/>
    <mergeCell ref="G189:H189"/>
    <mergeCell ref="G190:H190"/>
    <mergeCell ref="G165:H165"/>
    <mergeCell ref="G146:H146"/>
    <mergeCell ref="B135:H139"/>
    <mergeCell ref="D141:H141"/>
    <mergeCell ref="B17:E18"/>
    <mergeCell ref="B48:C48"/>
    <mergeCell ref="B50:C50"/>
    <mergeCell ref="B110:C110"/>
    <mergeCell ref="A28:H28"/>
    <mergeCell ref="B29:H30"/>
    <mergeCell ref="E37:H37"/>
    <mergeCell ref="B43:C43"/>
    <mergeCell ref="B55:C55"/>
    <mergeCell ref="B54:C54"/>
    <mergeCell ref="B53:C53"/>
    <mergeCell ref="B52:C52"/>
    <mergeCell ref="B51:C51"/>
    <mergeCell ref="B47:C47"/>
    <mergeCell ref="B46:C46"/>
    <mergeCell ref="B45:C45"/>
    <mergeCell ref="B44:C44"/>
    <mergeCell ref="B65:C65"/>
    <mergeCell ref="B66:C66"/>
    <mergeCell ref="B68:C68"/>
    <mergeCell ref="B72:C72"/>
    <mergeCell ref="B73:C73"/>
    <mergeCell ref="B96:C96"/>
    <mergeCell ref="B107:C107"/>
  </mergeCells>
  <conditionalFormatting sqref="A41">
    <cfRule type="expression" dxfId="149" priority="5">
      <formula>$F$17="no"</formula>
    </cfRule>
  </conditionalFormatting>
  <conditionalFormatting sqref="A28:H32 A33:D33 A34:C35 A36:H165 A166:G167 A168:H172 A173:G176 A177:H181 A182:G185 A186:H190 A191:G194 A195:H233">
    <cfRule type="expression" dxfId="148" priority="1">
      <formula>AND($F$11="no",$F$13="no",$F$15="no",$F$20="no")</formula>
    </cfRule>
  </conditionalFormatting>
  <conditionalFormatting sqref="A62:H64 A65:B68 D65:H68 A69:H71 A72:B75 D72:H75 A76:H85 A86:B88 D86:H88 A89:H92 A93:B96 D93:H96 A97:H106 A107:B109 D107:H109 A110:H113 A114:B117 D114:H117 A118:H124 A170:H172 A173:G176 A177:H181 A182:G185 A186:H190 A191:G194 A195:H195">
    <cfRule type="expression" dxfId="147" priority="6">
      <formula>$F$17="no"</formula>
    </cfRule>
  </conditionalFormatting>
  <conditionalFormatting sqref="B170:B175">
    <cfRule type="expression" dxfId="146" priority="13">
      <formula>$F$15="no"</formula>
    </cfRule>
  </conditionalFormatting>
  <conditionalFormatting sqref="B178:B185">
    <cfRule type="expression" dxfId="145" priority="17">
      <formula>$F$15="no"</formula>
    </cfRule>
  </conditionalFormatting>
  <conditionalFormatting sqref="B194:B195">
    <cfRule type="expression" dxfId="144" priority="18">
      <formula>$F$15="no"</formula>
    </cfRule>
  </conditionalFormatting>
  <conditionalFormatting sqref="B163:H165">
    <cfRule type="expression" dxfId="143" priority="33">
      <formula>$F$15="no"</formula>
    </cfRule>
  </conditionalFormatting>
  <conditionalFormatting sqref="B188:H190">
    <cfRule type="expression" dxfId="142" priority="14">
      <formula>$F$15="no"</formula>
    </cfRule>
  </conditionalFormatting>
  <conditionalFormatting sqref="C163">
    <cfRule type="expression" dxfId="141" priority="4">
      <formula>$F$17="no"</formula>
    </cfRule>
  </conditionalFormatting>
  <conditionalFormatting sqref="C197">
    <cfRule type="expression" dxfId="140" priority="3">
      <formula>$F$17="no"</formula>
    </cfRule>
  </conditionalFormatting>
  <conditionalFormatting sqref="C180:D184">
    <cfRule type="expression" dxfId="139" priority="2">
      <formula>$F$15="no"</formula>
    </cfRule>
  </conditionalFormatting>
  <conditionalFormatting sqref="C179:H179">
    <cfRule type="expression" dxfId="138" priority="31">
      <formula>$F$15="no"</formula>
    </cfRule>
  </conditionalFormatting>
  <conditionalFormatting sqref="C195:H195">
    <cfRule type="expression" dxfId="137" priority="12">
      <formula>$F$15="no"</formula>
    </cfRule>
  </conditionalFormatting>
  <conditionalFormatting sqref="E43:E48 E50:E56 E58:E61 E64:E69 E71:E77 E92:E98 E113:E119 B145:H152 E222:E228">
    <cfRule type="expression" dxfId="136" priority="78">
      <formula>$F$11="no"</formula>
    </cfRule>
  </conditionalFormatting>
  <conditionalFormatting sqref="E79:E82">
    <cfRule type="expression" dxfId="135" priority="70">
      <formula>$F$11="no"</formula>
    </cfRule>
  </conditionalFormatting>
  <conditionalFormatting sqref="E85:E90">
    <cfRule type="expression" dxfId="134" priority="66">
      <formula>$F$11="no"</formula>
    </cfRule>
  </conditionalFormatting>
  <conditionalFormatting sqref="E100:E103">
    <cfRule type="expression" dxfId="133" priority="62">
      <formula>$F$11="no"</formula>
    </cfRule>
  </conditionalFormatting>
  <conditionalFormatting sqref="E106:E111">
    <cfRule type="expression" dxfId="132" priority="50">
      <formula>$F$11="no"</formula>
    </cfRule>
  </conditionalFormatting>
  <conditionalFormatting sqref="E121:E124">
    <cfRule type="expression" dxfId="131" priority="42">
      <formula>$F$11="no"</formula>
    </cfRule>
  </conditionalFormatting>
  <conditionalFormatting sqref="E213:E220">
    <cfRule type="expression" dxfId="130" priority="74">
      <formula>$F$11="no"</formula>
    </cfRule>
  </conditionalFormatting>
  <conditionalFormatting sqref="F43:F48 F50:F56 F58:F61 F64:F69 F71:F77 F92:F98 F113:F119 B154:H161 F222:F228">
    <cfRule type="expression" dxfId="129" priority="77">
      <formula>$F$13="no"</formula>
    </cfRule>
  </conditionalFormatting>
  <conditionalFormatting sqref="F79:F82">
    <cfRule type="expression" dxfId="128" priority="69">
      <formula>$F$13="no"</formula>
    </cfRule>
  </conditionalFormatting>
  <conditionalFormatting sqref="F85:F90">
    <cfRule type="expression" dxfId="127" priority="65">
      <formula>$F$13="no"</formula>
    </cfRule>
  </conditionalFormatting>
  <conditionalFormatting sqref="F100:F103">
    <cfRule type="expression" dxfId="126" priority="61">
      <formula>$F$13="no"</formula>
    </cfRule>
  </conditionalFormatting>
  <conditionalFormatting sqref="F106:F111">
    <cfRule type="expression" dxfId="125" priority="49">
      <formula>$F$13="no"</formula>
    </cfRule>
  </conditionalFormatting>
  <conditionalFormatting sqref="F121:F124">
    <cfRule type="expression" dxfId="124" priority="41">
      <formula>$F$13="no"</formula>
    </cfRule>
  </conditionalFormatting>
  <conditionalFormatting sqref="F213:F220">
    <cfRule type="expression" dxfId="123" priority="73">
      <formula>$F$13="no"</formula>
    </cfRule>
  </conditionalFormatting>
  <conditionalFormatting sqref="G43:G48 G50:G56 G58:G61 G64:G69 G71:G77 G92:G98 G113:G119 B166:G167 B168:H168 C170:H172 C173:G176 C177:H177 E180:H181 E182:G184 C185:G185 C186:H186 B191:G193 C194:G194 G222:G228">
    <cfRule type="expression" dxfId="122" priority="76">
      <formula>$F$15="no"</formula>
    </cfRule>
  </conditionalFormatting>
  <conditionalFormatting sqref="G79:G82">
    <cfRule type="expression" dxfId="121" priority="68">
      <formula>$F$15="no"</formula>
    </cfRule>
  </conditionalFormatting>
  <conditionalFormatting sqref="G85:G90">
    <cfRule type="expression" dxfId="120" priority="64">
      <formula>$F$15="no"</formula>
    </cfRule>
  </conditionalFormatting>
  <conditionalFormatting sqref="G100:G103">
    <cfRule type="expression" dxfId="119" priority="60">
      <formula>$F$15="no"</formula>
    </cfRule>
  </conditionalFormatting>
  <conditionalFormatting sqref="G106:G111">
    <cfRule type="expression" dxfId="118" priority="48">
      <formula>$F$15="no"</formula>
    </cfRule>
  </conditionalFormatting>
  <conditionalFormatting sqref="G121:G124">
    <cfRule type="expression" dxfId="117" priority="40">
      <formula>$F$15="no"</formula>
    </cfRule>
  </conditionalFormatting>
  <conditionalFormatting sqref="G213:G220">
    <cfRule type="expression" dxfId="116" priority="72">
      <formula>$F$15="no"</formula>
    </cfRule>
  </conditionalFormatting>
  <conditionalFormatting sqref="H43:H48 H50:H56 H58:H61 H64:H69 H71:H77 H79:H82 H85:H90 H92:H98 H100:H103 H106:H111 H113:H119 H121:H124 B197:H200 H213:H220 H222:H228">
    <cfRule type="expression" dxfId="115" priority="75">
      <formula>$F$20="no"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F00-000000000000}">
          <x14:formula1>
            <xm:f>'Yes or No'!$A:$A</xm:f>
          </x14:formula1>
          <xm:sqref>F11 F13 F15 F20 F17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J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83984375" style="43" customWidth="1"/>
    <col min="4" max="4" width="14.83984375" style="43" customWidth="1"/>
    <col min="5" max="8" width="18.26171875" style="43" customWidth="1"/>
    <col min="9" max="16384" width="9.15625" style="43"/>
  </cols>
  <sheetData>
    <row r="1" spans="1:9" ht="18.75" customHeight="1" x14ac:dyDescent="0.7">
      <c r="A1" s="42" t="str">
        <f>'Cover and Instructions'!A1</f>
        <v>Georgia State Health Benefit Plan MHPAEA Parity</v>
      </c>
      <c r="H1" s="44" t="s">
        <v>59</v>
      </c>
    </row>
    <row r="2" spans="1:9" ht="25.8" x14ac:dyDescent="0.95">
      <c r="A2" s="45" t="s">
        <v>1</v>
      </c>
    </row>
    <row r="3" spans="1:9" ht="20.399999999999999" x14ac:dyDescent="0.75">
      <c r="A3" s="47" t="s">
        <v>458</v>
      </c>
    </row>
    <row r="5" spans="1:9" x14ac:dyDescent="0.55000000000000004">
      <c r="A5" s="49" t="s">
        <v>2</v>
      </c>
      <c r="C5" s="50" t="str">
        <f>'Cover and Instructions'!$D$4</f>
        <v>UnitedHealthcare</v>
      </c>
      <c r="D5" s="50"/>
      <c r="E5" s="50"/>
      <c r="F5" s="50"/>
      <c r="G5" s="50"/>
      <c r="H5" s="50"/>
    </row>
    <row r="6" spans="1:9" x14ac:dyDescent="0.55000000000000004">
      <c r="A6" s="49" t="s">
        <v>272</v>
      </c>
      <c r="C6" s="50" t="str">
        <f>'Cover and Instructions'!D5</f>
        <v>UnitedHealthcare Statewide Statewide HMO</v>
      </c>
      <c r="D6" s="50"/>
      <c r="E6" s="50"/>
      <c r="F6" s="50"/>
      <c r="G6" s="50"/>
      <c r="H6" s="50"/>
    </row>
    <row r="7" spans="1:9" ht="14.7" thickBot="1" x14ac:dyDescent="0.6"/>
    <row r="8" spans="1:9" x14ac:dyDescent="0.55000000000000004">
      <c r="A8" s="52" t="s">
        <v>273</v>
      </c>
      <c r="B8" s="53"/>
      <c r="C8" s="53"/>
      <c r="D8" s="53"/>
      <c r="E8" s="53"/>
      <c r="F8" s="53"/>
      <c r="G8" s="53"/>
      <c r="H8" s="54"/>
    </row>
    <row r="9" spans="1:9" ht="15" customHeight="1" x14ac:dyDescent="0.55000000000000004">
      <c r="A9" s="55" t="s">
        <v>274</v>
      </c>
      <c r="B9" s="56"/>
      <c r="C9" s="56"/>
      <c r="D9" s="56"/>
      <c r="E9" s="56"/>
      <c r="F9" s="56"/>
      <c r="G9" s="56"/>
      <c r="H9" s="57"/>
    </row>
    <row r="10" spans="1:9" x14ac:dyDescent="0.55000000000000004">
      <c r="A10" s="58"/>
      <c r="B10" s="59"/>
      <c r="C10" s="59"/>
      <c r="D10" s="59"/>
      <c r="E10" s="59"/>
      <c r="F10" s="59"/>
      <c r="G10" s="59"/>
      <c r="H10" s="60"/>
    </row>
    <row r="11" spans="1:9" x14ac:dyDescent="0.55000000000000004">
      <c r="A11" s="61" t="s">
        <v>275</v>
      </c>
      <c r="B11" s="62" t="s">
        <v>459</v>
      </c>
      <c r="C11" s="59"/>
      <c r="D11" s="59"/>
      <c r="E11" s="59"/>
      <c r="F11" s="128" t="s">
        <v>163</v>
      </c>
      <c r="G11" s="64" t="str">
        <f>IF(F11="yes","  Complete Section 1 and Section 2","")</f>
        <v/>
      </c>
      <c r="H11" s="60"/>
      <c r="I11" s="65"/>
    </row>
    <row r="12" spans="1:9" ht="6" customHeight="1" x14ac:dyDescent="0.55000000000000004">
      <c r="A12" s="61"/>
      <c r="B12" s="62"/>
      <c r="C12" s="59"/>
      <c r="D12" s="59"/>
      <c r="E12" s="59"/>
      <c r="F12" s="59"/>
      <c r="G12" s="64"/>
      <c r="H12" s="60"/>
    </row>
    <row r="13" spans="1:9" x14ac:dyDescent="0.55000000000000004">
      <c r="A13" s="61" t="s">
        <v>277</v>
      </c>
      <c r="B13" s="62" t="s">
        <v>460</v>
      </c>
      <c r="C13" s="59"/>
      <c r="D13" s="59"/>
      <c r="E13" s="59"/>
      <c r="F13" s="128" t="s">
        <v>163</v>
      </c>
      <c r="G13" s="64" t="str">
        <f>IF(F13="yes","  Complete Section 1 and Section 2","")</f>
        <v/>
      </c>
      <c r="H13" s="60"/>
    </row>
    <row r="14" spans="1:9" ht="6" customHeight="1" x14ac:dyDescent="0.55000000000000004">
      <c r="A14" s="61"/>
      <c r="B14" s="62"/>
      <c r="C14" s="59"/>
      <c r="D14" s="59"/>
      <c r="E14" s="59"/>
      <c r="F14" s="59"/>
      <c r="G14" s="64"/>
      <c r="H14" s="60"/>
    </row>
    <row r="15" spans="1:9" x14ac:dyDescent="0.55000000000000004">
      <c r="A15" s="61" t="s">
        <v>343</v>
      </c>
      <c r="B15" s="62" t="s">
        <v>461</v>
      </c>
      <c r="C15" s="59"/>
      <c r="D15" s="59"/>
      <c r="E15" s="59"/>
      <c r="F15" s="63" t="s">
        <v>163</v>
      </c>
      <c r="G15" s="64" t="str">
        <f>IF(F15="yes","  Complete Section 1 and Section 2","")</f>
        <v/>
      </c>
      <c r="H15" s="60"/>
    </row>
    <row r="16" spans="1:9" ht="6" customHeight="1" x14ac:dyDescent="0.55000000000000004">
      <c r="A16" s="61"/>
      <c r="B16" s="62"/>
      <c r="C16" s="59"/>
      <c r="D16" s="59"/>
      <c r="E16" s="59"/>
      <c r="F16" s="59"/>
      <c r="G16" s="64"/>
      <c r="H16" s="60"/>
    </row>
    <row r="17" spans="1:8" x14ac:dyDescent="0.55000000000000004">
      <c r="A17" s="61" t="s">
        <v>345</v>
      </c>
      <c r="B17" s="62" t="s">
        <v>462</v>
      </c>
      <c r="C17" s="59"/>
      <c r="D17" s="59"/>
      <c r="E17" s="59"/>
      <c r="F17" s="63" t="s">
        <v>163</v>
      </c>
      <c r="G17" s="64" t="str">
        <f>IF(F17="yes","  Complete Section 1 and Section 2","")</f>
        <v/>
      </c>
      <c r="H17" s="60"/>
    </row>
    <row r="18" spans="1:8" ht="7.5" customHeight="1" x14ac:dyDescent="0.55000000000000004">
      <c r="A18" s="61"/>
      <c r="B18" s="62"/>
      <c r="C18" s="59"/>
      <c r="D18" s="59"/>
      <c r="E18" s="59"/>
      <c r="F18" s="59"/>
      <c r="G18" s="66"/>
      <c r="H18" s="60"/>
    </row>
    <row r="19" spans="1:8" x14ac:dyDescent="0.55000000000000004">
      <c r="A19" s="61" t="s">
        <v>347</v>
      </c>
      <c r="B19" s="461" t="s">
        <v>463</v>
      </c>
      <c r="C19" s="461"/>
      <c r="D19" s="461"/>
      <c r="E19" s="461"/>
      <c r="F19" s="461"/>
      <c r="G19" s="461"/>
      <c r="H19" s="462"/>
    </row>
    <row r="20" spans="1:8" x14ac:dyDescent="0.55000000000000004">
      <c r="A20" s="200"/>
      <c r="B20" s="461"/>
      <c r="C20" s="461"/>
      <c r="D20" s="461"/>
      <c r="E20" s="461"/>
      <c r="F20" s="461"/>
      <c r="G20" s="461"/>
      <c r="H20" s="462"/>
    </row>
    <row r="21" spans="1:8" x14ac:dyDescent="0.55000000000000004">
      <c r="A21" s="200"/>
      <c r="B21" s="461"/>
      <c r="C21" s="461"/>
      <c r="D21" s="461"/>
      <c r="E21" s="461"/>
      <c r="F21" s="461"/>
      <c r="G21" s="461"/>
      <c r="H21" s="462"/>
    </row>
    <row r="22" spans="1:8" x14ac:dyDescent="0.55000000000000004">
      <c r="A22" s="200"/>
      <c r="B22" s="461"/>
      <c r="C22" s="461"/>
      <c r="D22" s="461"/>
      <c r="E22" s="461"/>
      <c r="F22" s="461"/>
      <c r="G22" s="461"/>
      <c r="H22" s="462"/>
    </row>
    <row r="23" spans="1:8" x14ac:dyDescent="0.55000000000000004">
      <c r="A23" s="61"/>
      <c r="B23" s="436"/>
      <c r="C23" s="463"/>
      <c r="D23" s="463"/>
      <c r="E23" s="463"/>
      <c r="F23" s="463"/>
      <c r="G23" s="463"/>
      <c r="H23" s="464"/>
    </row>
    <row r="24" spans="1:8" x14ac:dyDescent="0.55000000000000004">
      <c r="A24" s="61"/>
      <c r="B24" s="465"/>
      <c r="C24" s="465"/>
      <c r="D24" s="465"/>
      <c r="E24" s="465"/>
      <c r="F24" s="465"/>
      <c r="G24" s="465"/>
      <c r="H24" s="466"/>
    </row>
    <row r="25" spans="1:8" ht="14.7" thickBot="1" x14ac:dyDescent="0.6">
      <c r="A25" s="67"/>
      <c r="B25" s="68"/>
      <c r="C25" s="69"/>
      <c r="D25" s="69"/>
      <c r="E25" s="69"/>
      <c r="F25" s="69"/>
      <c r="G25" s="70"/>
      <c r="H25" s="72"/>
    </row>
    <row r="26" spans="1:8" ht="14.7" thickBot="1" x14ac:dyDescent="0.6"/>
    <row r="27" spans="1:8" ht="15.9" thickBot="1" x14ac:dyDescent="0.65">
      <c r="A27" s="403" t="s">
        <v>464</v>
      </c>
      <c r="B27" s="404"/>
      <c r="C27" s="404"/>
      <c r="D27" s="404"/>
      <c r="E27" s="404"/>
      <c r="F27" s="404"/>
      <c r="G27" s="404"/>
      <c r="H27" s="405"/>
    </row>
    <row r="28" spans="1:8" x14ac:dyDescent="0.55000000000000004">
      <c r="A28" s="73" t="s">
        <v>280</v>
      </c>
      <c r="B28" s="430" t="s">
        <v>465</v>
      </c>
      <c r="C28" s="430"/>
      <c r="D28" s="430"/>
      <c r="E28" s="430"/>
      <c r="F28" s="430"/>
      <c r="G28" s="430"/>
      <c r="H28" s="431"/>
    </row>
    <row r="29" spans="1:8" x14ac:dyDescent="0.55000000000000004">
      <c r="A29" s="73"/>
      <c r="B29" s="432"/>
      <c r="C29" s="432"/>
      <c r="D29" s="432"/>
      <c r="E29" s="432"/>
      <c r="F29" s="432"/>
      <c r="G29" s="432"/>
      <c r="H29" s="433"/>
    </row>
    <row r="30" spans="1:8" x14ac:dyDescent="0.55000000000000004">
      <c r="A30" s="73"/>
      <c r="B30" s="76" t="s">
        <v>282</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283</v>
      </c>
      <c r="D32" s="417"/>
      <c r="E32" s="417"/>
      <c r="F32" s="417"/>
      <c r="G32" s="417"/>
      <c r="H32" s="418"/>
    </row>
    <row r="33" spans="1:10" x14ac:dyDescent="0.55000000000000004">
      <c r="A33" s="73"/>
      <c r="C33" s="77"/>
      <c r="D33" s="77"/>
      <c r="E33" s="77"/>
      <c r="F33" s="77"/>
      <c r="G33" s="77"/>
      <c r="H33" s="78"/>
    </row>
    <row r="34" spans="1:10" ht="15" customHeight="1" x14ac:dyDescent="0.55000000000000004">
      <c r="A34" s="105"/>
      <c r="B34" s="77"/>
      <c r="C34" s="77"/>
      <c r="D34" s="77"/>
      <c r="E34" s="434" t="s">
        <v>466</v>
      </c>
      <c r="F34" s="434"/>
      <c r="G34" s="434"/>
      <c r="H34" s="435"/>
    </row>
    <row r="35" spans="1:10" x14ac:dyDescent="0.55000000000000004">
      <c r="A35" s="105"/>
      <c r="E35" s="77" t="s">
        <v>467</v>
      </c>
      <c r="F35" s="77" t="s">
        <v>467</v>
      </c>
      <c r="G35" s="77" t="s">
        <v>467</v>
      </c>
      <c r="H35" s="78" t="s">
        <v>467</v>
      </c>
      <c r="J35" s="77"/>
    </row>
    <row r="36" spans="1:10" x14ac:dyDescent="0.55000000000000004">
      <c r="A36" s="105"/>
      <c r="B36" s="79"/>
      <c r="C36" s="79"/>
      <c r="D36" s="79" t="s">
        <v>355</v>
      </c>
      <c r="E36" s="79" t="s">
        <v>468</v>
      </c>
      <c r="F36" s="79" t="s">
        <v>469</v>
      </c>
      <c r="G36" s="79" t="s">
        <v>470</v>
      </c>
      <c r="H36" s="80" t="s">
        <v>471</v>
      </c>
      <c r="J36" s="79"/>
    </row>
    <row r="37" spans="1:10" x14ac:dyDescent="0.55000000000000004">
      <c r="A37" s="105"/>
      <c r="B37" s="81" t="s">
        <v>356</v>
      </c>
      <c r="C37" s="82"/>
      <c r="D37" s="82" t="s">
        <v>284</v>
      </c>
      <c r="E37" s="82" t="s">
        <v>472</v>
      </c>
      <c r="F37" s="82" t="s">
        <v>473</v>
      </c>
      <c r="G37" s="82" t="s">
        <v>474</v>
      </c>
      <c r="H37" s="134" t="s">
        <v>475</v>
      </c>
      <c r="J37" s="79"/>
    </row>
    <row r="38" spans="1:10" ht="22" customHeight="1" x14ac:dyDescent="0.55000000000000004">
      <c r="A38" s="105"/>
      <c r="B38" s="87" t="s">
        <v>362</v>
      </c>
      <c r="C38" s="79"/>
      <c r="D38" s="79"/>
      <c r="E38" s="79"/>
      <c r="F38" s="79"/>
      <c r="G38" s="79"/>
      <c r="H38" s="80"/>
    </row>
    <row r="39" spans="1:10" ht="15" customHeight="1" x14ac:dyDescent="0.55000000000000004">
      <c r="A39" s="105"/>
      <c r="B39" s="416"/>
      <c r="C39" s="416"/>
      <c r="D39" s="263"/>
      <c r="E39" s="263"/>
      <c r="F39" s="263"/>
      <c r="G39" s="266"/>
      <c r="H39" s="267"/>
    </row>
    <row r="40" spans="1:10" x14ac:dyDescent="0.55000000000000004">
      <c r="A40" s="105"/>
      <c r="B40" s="416"/>
      <c r="C40" s="416"/>
      <c r="D40" s="263"/>
      <c r="E40" s="263"/>
      <c r="F40" s="263"/>
      <c r="G40" s="266"/>
      <c r="H40" s="267"/>
    </row>
    <row r="41" spans="1:10" x14ac:dyDescent="0.55000000000000004">
      <c r="A41" s="105"/>
      <c r="B41" s="416"/>
      <c r="C41" s="416"/>
      <c r="D41" s="263"/>
      <c r="E41" s="263"/>
      <c r="F41" s="263"/>
      <c r="G41" s="266"/>
      <c r="H41" s="267"/>
    </row>
    <row r="42" spans="1:10" x14ac:dyDescent="0.55000000000000004">
      <c r="A42" s="105"/>
      <c r="B42" s="416"/>
      <c r="C42" s="416"/>
      <c r="D42" s="263"/>
      <c r="E42" s="263"/>
      <c r="F42" s="263"/>
      <c r="G42" s="266"/>
      <c r="H42" s="267"/>
    </row>
    <row r="43" spans="1:10" x14ac:dyDescent="0.55000000000000004">
      <c r="A43" s="105"/>
      <c r="B43" s="416"/>
      <c r="C43" s="416"/>
      <c r="D43" s="263"/>
      <c r="E43" s="263"/>
      <c r="F43" s="263"/>
      <c r="G43" s="266"/>
      <c r="H43" s="267"/>
    </row>
    <row r="44" spans="1:10" x14ac:dyDescent="0.55000000000000004">
      <c r="A44" s="105"/>
      <c r="B44" s="416"/>
      <c r="C44" s="416"/>
      <c r="D44" s="263"/>
      <c r="E44" s="263"/>
      <c r="F44" s="263"/>
      <c r="G44" s="266"/>
      <c r="H44" s="267"/>
    </row>
    <row r="45" spans="1:10" x14ac:dyDescent="0.55000000000000004">
      <c r="A45" s="105"/>
      <c r="B45" s="416"/>
      <c r="C45" s="416"/>
      <c r="D45" s="263"/>
      <c r="E45" s="263"/>
      <c r="F45" s="263"/>
      <c r="G45" s="266"/>
      <c r="H45" s="267"/>
    </row>
    <row r="46" spans="1:10" x14ac:dyDescent="0.55000000000000004">
      <c r="A46" s="105"/>
      <c r="B46" s="416"/>
      <c r="C46" s="416"/>
      <c r="D46" s="263"/>
      <c r="E46" s="263"/>
      <c r="F46" s="263"/>
      <c r="G46" s="266"/>
      <c r="H46" s="267"/>
    </row>
    <row r="47" spans="1:10" x14ac:dyDescent="0.55000000000000004">
      <c r="A47" s="105"/>
      <c r="B47" s="416"/>
      <c r="C47" s="416"/>
      <c r="D47" s="263"/>
      <c r="E47" s="263"/>
      <c r="F47" s="263"/>
      <c r="G47" s="266"/>
      <c r="H47" s="267"/>
    </row>
    <row r="48" spans="1:10" x14ac:dyDescent="0.55000000000000004">
      <c r="A48" s="105"/>
      <c r="B48" s="416"/>
      <c r="C48" s="416"/>
      <c r="D48" s="263"/>
      <c r="E48" s="263"/>
      <c r="F48" s="263"/>
      <c r="G48" s="266"/>
      <c r="H48" s="267"/>
    </row>
    <row r="49" spans="1:8" x14ac:dyDescent="0.55000000000000004">
      <c r="A49" s="105"/>
      <c r="B49" s="449" t="s">
        <v>296</v>
      </c>
      <c r="C49" s="449"/>
      <c r="D49" s="263"/>
      <c r="E49" s="263"/>
      <c r="F49" s="263"/>
      <c r="G49" s="266"/>
      <c r="H49" s="267"/>
    </row>
    <row r="50" spans="1:8" x14ac:dyDescent="0.55000000000000004">
      <c r="A50" s="105"/>
      <c r="B50" s="416"/>
      <c r="C50" s="416"/>
      <c r="D50" s="263"/>
      <c r="E50" s="263"/>
      <c r="F50" s="263"/>
      <c r="G50" s="266"/>
      <c r="H50" s="267"/>
    </row>
    <row r="51" spans="1:8" ht="22" customHeight="1" x14ac:dyDescent="0.55000000000000004">
      <c r="A51" s="105"/>
      <c r="B51" s="87" t="s">
        <v>366</v>
      </c>
      <c r="C51" s="112"/>
      <c r="D51" s="139"/>
      <c r="E51" s="139"/>
      <c r="F51" s="139"/>
      <c r="G51" s="140"/>
      <c r="H51" s="141"/>
    </row>
    <row r="52" spans="1:8" x14ac:dyDescent="0.55000000000000004">
      <c r="A52" s="105"/>
      <c r="B52" s="416"/>
      <c r="C52" s="416"/>
      <c r="D52" s="263"/>
      <c r="E52" s="263"/>
      <c r="F52" s="263"/>
      <c r="G52" s="266"/>
      <c r="H52" s="267"/>
    </row>
    <row r="53" spans="1:8" x14ac:dyDescent="0.55000000000000004">
      <c r="A53" s="105"/>
      <c r="B53" s="416"/>
      <c r="C53" s="416"/>
      <c r="D53" s="263"/>
      <c r="E53" s="263"/>
      <c r="F53" s="263"/>
      <c r="G53" s="266"/>
      <c r="H53" s="267"/>
    </row>
    <row r="54" spans="1:8" x14ac:dyDescent="0.55000000000000004">
      <c r="A54" s="105"/>
      <c r="B54" s="416"/>
      <c r="C54" s="416"/>
      <c r="D54" s="263"/>
      <c r="E54" s="263"/>
      <c r="F54" s="263"/>
      <c r="G54" s="266"/>
      <c r="H54" s="267"/>
    </row>
    <row r="55" spans="1:8" x14ac:dyDescent="0.55000000000000004">
      <c r="A55" s="105"/>
      <c r="B55" s="416"/>
      <c r="C55" s="416"/>
      <c r="D55" s="263"/>
      <c r="E55" s="263"/>
      <c r="F55" s="263"/>
      <c r="G55" s="266"/>
      <c r="H55" s="267"/>
    </row>
    <row r="56" spans="1:8" x14ac:dyDescent="0.55000000000000004">
      <c r="A56" s="105"/>
      <c r="B56" s="416"/>
      <c r="C56" s="416"/>
      <c r="D56" s="263"/>
      <c r="E56" s="263"/>
      <c r="F56" s="263"/>
      <c r="G56" s="266"/>
      <c r="H56" s="267"/>
    </row>
    <row r="57" spans="1:8" x14ac:dyDescent="0.55000000000000004">
      <c r="A57" s="105"/>
      <c r="B57" s="416"/>
      <c r="C57" s="416"/>
      <c r="D57" s="263"/>
      <c r="E57" s="263"/>
      <c r="F57" s="263"/>
      <c r="G57" s="266"/>
      <c r="H57" s="267"/>
    </row>
    <row r="58" spans="1:8" x14ac:dyDescent="0.55000000000000004">
      <c r="A58" s="105"/>
      <c r="B58" s="416"/>
      <c r="C58" s="416"/>
      <c r="D58" s="263"/>
      <c r="E58" s="263"/>
      <c r="F58" s="263"/>
      <c r="G58" s="266"/>
      <c r="H58" s="267"/>
    </row>
    <row r="59" spans="1:8" x14ac:dyDescent="0.55000000000000004">
      <c r="A59" s="105"/>
      <c r="B59" s="416"/>
      <c r="C59" s="416"/>
      <c r="D59" s="263"/>
      <c r="E59" s="263"/>
      <c r="F59" s="263"/>
      <c r="G59" s="266"/>
      <c r="H59" s="267"/>
    </row>
    <row r="60" spans="1:8" x14ac:dyDescent="0.55000000000000004">
      <c r="A60" s="105"/>
      <c r="B60" s="416"/>
      <c r="C60" s="416"/>
      <c r="D60" s="263"/>
      <c r="E60" s="263"/>
      <c r="F60" s="263"/>
      <c r="G60" s="266"/>
      <c r="H60" s="267"/>
    </row>
    <row r="61" spans="1:8" x14ac:dyDescent="0.55000000000000004">
      <c r="A61" s="105"/>
      <c r="B61" s="416"/>
      <c r="C61" s="416"/>
      <c r="D61" s="263"/>
      <c r="E61" s="263"/>
      <c r="F61" s="263"/>
      <c r="G61" s="266"/>
      <c r="H61" s="267"/>
    </row>
    <row r="62" spans="1:8" x14ac:dyDescent="0.55000000000000004">
      <c r="A62" s="105"/>
      <c r="B62" s="449" t="s">
        <v>296</v>
      </c>
      <c r="C62" s="449"/>
      <c r="D62" s="263"/>
      <c r="E62" s="263"/>
      <c r="F62" s="263"/>
      <c r="G62" s="266"/>
      <c r="H62" s="267"/>
    </row>
    <row r="63" spans="1:8" x14ac:dyDescent="0.55000000000000004">
      <c r="A63" s="105"/>
      <c r="B63" s="416"/>
      <c r="C63" s="416"/>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309</v>
      </c>
      <c r="B65" s="49" t="s">
        <v>367</v>
      </c>
      <c r="C65" s="119"/>
      <c r="D65" s="146"/>
      <c r="E65" s="146"/>
      <c r="F65" s="146"/>
      <c r="G65" s="140"/>
      <c r="H65" s="141"/>
    </row>
    <row r="66" spans="1:8" x14ac:dyDescent="0.55000000000000004">
      <c r="A66" s="105"/>
      <c r="C66" s="43" t="s">
        <v>368</v>
      </c>
      <c r="D66" s="144">
        <f>D64</f>
        <v>0</v>
      </c>
      <c r="E66" s="144">
        <f t="shared" ref="E66:H66" si="0">E64</f>
        <v>0</v>
      </c>
      <c r="F66" s="144">
        <f t="shared" si="0"/>
        <v>0</v>
      </c>
      <c r="G66" s="144">
        <f t="shared" si="0"/>
        <v>0</v>
      </c>
      <c r="H66" s="201">
        <f t="shared" si="0"/>
        <v>0</v>
      </c>
    </row>
    <row r="67" spans="1:8" x14ac:dyDescent="0.55000000000000004">
      <c r="A67" s="105"/>
      <c r="C67" s="43" t="s">
        <v>369</v>
      </c>
      <c r="E67" s="296" t="e">
        <f>E64/D64</f>
        <v>#DIV/0!</v>
      </c>
      <c r="F67" s="296" t="e">
        <f>F64/D64</f>
        <v>#DIV/0!</v>
      </c>
      <c r="G67" s="296" t="e">
        <f>G64/D64</f>
        <v>#DIV/0!</v>
      </c>
      <c r="H67" s="297" t="e">
        <f>H64/D64</f>
        <v>#DIV/0!</v>
      </c>
    </row>
    <row r="68" spans="1:8" x14ac:dyDescent="0.55000000000000004">
      <c r="A68" s="105"/>
      <c r="C68" s="43" t="s">
        <v>370</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374</v>
      </c>
      <c r="C71" s="142" t="s">
        <v>476</v>
      </c>
      <c r="D71" s="142"/>
      <c r="E71" s="142"/>
      <c r="F71" s="142"/>
      <c r="G71" s="142"/>
      <c r="H71" s="155"/>
    </row>
    <row r="72" spans="1:8" ht="15" customHeight="1" x14ac:dyDescent="0.55000000000000004">
      <c r="A72" s="105"/>
      <c r="B72" s="154" t="s">
        <v>376</v>
      </c>
      <c r="C72" s="142" t="s">
        <v>477</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312</v>
      </c>
      <c r="B74" s="49" t="s">
        <v>378</v>
      </c>
      <c r="E74" s="91"/>
      <c r="F74" s="91"/>
      <c r="G74" s="91"/>
      <c r="H74" s="150"/>
    </row>
    <row r="75" spans="1:8" x14ac:dyDescent="0.55000000000000004">
      <c r="A75" s="105"/>
      <c r="B75" s="432" t="s">
        <v>478</v>
      </c>
      <c r="C75" s="432"/>
      <c r="D75" s="432"/>
      <c r="E75" s="432"/>
      <c r="F75" s="432"/>
      <c r="G75" s="432"/>
      <c r="H75" s="433"/>
    </row>
    <row r="76" spans="1:8" x14ac:dyDescent="0.55000000000000004">
      <c r="A76" s="73"/>
      <c r="B76" s="432"/>
      <c r="C76" s="432"/>
      <c r="D76" s="432"/>
      <c r="E76" s="432"/>
      <c r="F76" s="432"/>
      <c r="G76" s="432"/>
      <c r="H76" s="433"/>
    </row>
    <row r="77" spans="1:8" x14ac:dyDescent="0.55000000000000004">
      <c r="A77" s="73"/>
      <c r="E77" s="91"/>
      <c r="F77" s="91"/>
      <c r="G77" s="91"/>
      <c r="H77" s="150"/>
    </row>
    <row r="78" spans="1:8" x14ac:dyDescent="0.55000000000000004">
      <c r="A78" s="73"/>
      <c r="B78" s="432" t="s">
        <v>479</v>
      </c>
      <c r="C78" s="432"/>
      <c r="D78" s="432"/>
      <c r="E78" s="432"/>
      <c r="F78" s="432"/>
      <c r="G78" s="432"/>
      <c r="H78" s="433"/>
    </row>
    <row r="79" spans="1:8" x14ac:dyDescent="0.55000000000000004">
      <c r="A79" s="73"/>
      <c r="B79" s="432"/>
      <c r="C79" s="432"/>
      <c r="D79" s="432"/>
      <c r="E79" s="432"/>
      <c r="F79" s="432"/>
      <c r="G79" s="432"/>
      <c r="H79" s="433"/>
    </row>
    <row r="80" spans="1:8" x14ac:dyDescent="0.55000000000000004">
      <c r="A80" s="73"/>
      <c r="B80" s="432"/>
      <c r="C80" s="432"/>
      <c r="D80" s="432"/>
      <c r="E80" s="432"/>
      <c r="F80" s="432"/>
      <c r="G80" s="432"/>
      <c r="H80" s="433"/>
    </row>
    <row r="81" spans="1:8" x14ac:dyDescent="0.55000000000000004">
      <c r="A81" s="73"/>
      <c r="B81" s="432"/>
      <c r="C81" s="432"/>
      <c r="D81" s="432"/>
      <c r="E81" s="432"/>
      <c r="F81" s="432"/>
      <c r="G81" s="432"/>
      <c r="H81" s="433"/>
    </row>
    <row r="82" spans="1:8" x14ac:dyDescent="0.55000000000000004">
      <c r="A82" s="73"/>
      <c r="E82" s="91"/>
      <c r="F82" s="91"/>
      <c r="G82" s="91"/>
      <c r="H82" s="150"/>
    </row>
    <row r="83" spans="1:8" x14ac:dyDescent="0.55000000000000004">
      <c r="A83" s="73"/>
      <c r="B83" s="49" t="s">
        <v>283</v>
      </c>
      <c r="D83" s="458"/>
      <c r="E83" s="458"/>
      <c r="F83" s="458"/>
      <c r="G83" s="458"/>
      <c r="H83" s="459"/>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480</v>
      </c>
      <c r="E86" s="157" t="s">
        <v>382</v>
      </c>
      <c r="F86" s="157" t="s">
        <v>383</v>
      </c>
      <c r="G86" s="157"/>
      <c r="H86" s="158"/>
    </row>
    <row r="87" spans="1:8" x14ac:dyDescent="0.55000000000000004">
      <c r="A87" s="73"/>
      <c r="B87" s="159" t="s">
        <v>481</v>
      </c>
      <c r="C87" s="83"/>
      <c r="D87" s="160" t="s">
        <v>385</v>
      </c>
      <c r="E87" s="161" t="s">
        <v>386</v>
      </c>
      <c r="F87" s="161" t="s">
        <v>387</v>
      </c>
      <c r="G87" s="202" t="s">
        <v>388</v>
      </c>
      <c r="H87" s="203"/>
    </row>
    <row r="88" spans="1:8" x14ac:dyDescent="0.55000000000000004">
      <c r="A88" s="73"/>
      <c r="B88" s="43" t="s">
        <v>482</v>
      </c>
      <c r="E88" s="91"/>
      <c r="G88" s="91"/>
      <c r="H88" s="150"/>
    </row>
    <row r="89" spans="1:8" x14ac:dyDescent="0.55000000000000004">
      <c r="A89" s="73"/>
      <c r="C89" s="162" t="e">
        <f>IF(E68="Yes", "Complete Analysis", "N/A - Do Not Complete")</f>
        <v>#DIV/0!</v>
      </c>
      <c r="D89" s="284"/>
      <c r="E89" s="263"/>
      <c r="F89" s="90" t="e">
        <f>E89/E95</f>
        <v>#DIV/0!</v>
      </c>
      <c r="G89" s="441"/>
      <c r="H89" s="442"/>
    </row>
    <row r="90" spans="1:8" x14ac:dyDescent="0.55000000000000004">
      <c r="A90" s="73"/>
      <c r="D90" s="284"/>
      <c r="E90" s="263"/>
      <c r="F90" s="90" t="e">
        <f>E90/E95</f>
        <v>#DIV/0!</v>
      </c>
      <c r="G90" s="441"/>
      <c r="H90" s="442"/>
    </row>
    <row r="91" spans="1:8" x14ac:dyDescent="0.55000000000000004">
      <c r="A91" s="73"/>
      <c r="D91" s="284"/>
      <c r="E91" s="263"/>
      <c r="F91" s="90" t="e">
        <f>E91/E95</f>
        <v>#DIV/0!</v>
      </c>
      <c r="G91" s="441"/>
      <c r="H91" s="442"/>
    </row>
    <row r="92" spans="1:8" x14ac:dyDescent="0.55000000000000004">
      <c r="A92" s="73"/>
      <c r="D92" s="284"/>
      <c r="E92" s="263"/>
      <c r="F92" s="90" t="e">
        <f>E92/E95</f>
        <v>#DIV/0!</v>
      </c>
      <c r="G92" s="441"/>
      <c r="H92" s="442"/>
    </row>
    <row r="93" spans="1:8" x14ac:dyDescent="0.55000000000000004">
      <c r="A93" s="73"/>
      <c r="D93" s="284"/>
      <c r="E93" s="263"/>
      <c r="F93" s="90" t="e">
        <f>E93/E95</f>
        <v>#DIV/0!</v>
      </c>
      <c r="G93" s="441"/>
      <c r="H93" s="442"/>
    </row>
    <row r="94" spans="1:8" x14ac:dyDescent="0.55000000000000004">
      <c r="A94" s="73"/>
      <c r="D94" s="285"/>
      <c r="E94" s="269"/>
      <c r="F94" s="90" t="e">
        <f>E94/E95</f>
        <v>#DIV/0!</v>
      </c>
      <c r="G94" s="445"/>
      <c r="H94" s="446"/>
    </row>
    <row r="95" spans="1:8" x14ac:dyDescent="0.55000000000000004">
      <c r="A95" s="73"/>
      <c r="C95" s="163"/>
      <c r="D95" s="163" t="s">
        <v>483</v>
      </c>
      <c r="E95" s="164">
        <f>SUM(E89:E94)</f>
        <v>0</v>
      </c>
      <c r="F95" s="91"/>
      <c r="G95" s="165" t="s">
        <v>391</v>
      </c>
      <c r="H95" s="289"/>
    </row>
    <row r="96" spans="1:8" x14ac:dyDescent="0.55000000000000004">
      <c r="A96" s="73"/>
      <c r="E96" s="91"/>
      <c r="F96" s="91"/>
      <c r="G96" s="91"/>
      <c r="H96" s="150"/>
    </row>
    <row r="97" spans="1:8" x14ac:dyDescent="0.55000000000000004">
      <c r="A97" s="73"/>
      <c r="B97" s="43" t="s">
        <v>484</v>
      </c>
      <c r="E97" s="91"/>
      <c r="F97" s="91"/>
      <c r="G97" s="91"/>
      <c r="H97" s="150"/>
    </row>
    <row r="98" spans="1:8" x14ac:dyDescent="0.55000000000000004">
      <c r="A98" s="73"/>
      <c r="C98" s="162" t="e">
        <f>IF(F68="Yes", "Complete Analysis", "N/A - Do Not Complete")</f>
        <v>#DIV/0!</v>
      </c>
      <c r="D98" s="284"/>
      <c r="E98" s="263"/>
      <c r="F98" s="90" t="e">
        <f>E98/E104</f>
        <v>#DIV/0!</v>
      </c>
      <c r="G98" s="441"/>
      <c r="H98" s="442"/>
    </row>
    <row r="99" spans="1:8" x14ac:dyDescent="0.55000000000000004">
      <c r="A99" s="73"/>
      <c r="D99" s="284"/>
      <c r="E99" s="263"/>
      <c r="F99" s="90" t="e">
        <f>E99/E104</f>
        <v>#DIV/0!</v>
      </c>
      <c r="G99" s="441"/>
      <c r="H99" s="442"/>
    </row>
    <row r="100" spans="1:8" x14ac:dyDescent="0.55000000000000004">
      <c r="A100" s="73"/>
      <c r="D100" s="284"/>
      <c r="E100" s="263"/>
      <c r="F100" s="90" t="e">
        <f>E100/E104</f>
        <v>#DIV/0!</v>
      </c>
      <c r="G100" s="441"/>
      <c r="H100" s="442"/>
    </row>
    <row r="101" spans="1:8" x14ac:dyDescent="0.55000000000000004">
      <c r="A101" s="73"/>
      <c r="D101" s="284"/>
      <c r="E101" s="263"/>
      <c r="F101" s="90" t="e">
        <f>E101/E104</f>
        <v>#DIV/0!</v>
      </c>
      <c r="G101" s="441"/>
      <c r="H101" s="442"/>
    </row>
    <row r="102" spans="1:8" x14ac:dyDescent="0.55000000000000004">
      <c r="A102" s="73"/>
      <c r="D102" s="284"/>
      <c r="E102" s="263"/>
      <c r="F102" s="90" t="e">
        <f>E102/E104</f>
        <v>#DIV/0!</v>
      </c>
      <c r="G102" s="441"/>
      <c r="H102" s="442"/>
    </row>
    <row r="103" spans="1:8" x14ac:dyDescent="0.55000000000000004">
      <c r="A103" s="73"/>
      <c r="D103" s="285"/>
      <c r="E103" s="269"/>
      <c r="F103" s="90" t="e">
        <f>E103/E104</f>
        <v>#DIV/0!</v>
      </c>
      <c r="G103" s="445"/>
      <c r="H103" s="446"/>
    </row>
    <row r="104" spans="1:8" x14ac:dyDescent="0.55000000000000004">
      <c r="A104" s="73"/>
      <c r="D104" s="163" t="s">
        <v>485</v>
      </c>
      <c r="E104" s="164">
        <f>SUM(E98:E103)</f>
        <v>0</v>
      </c>
      <c r="F104" s="91"/>
      <c r="G104" s="165" t="s">
        <v>391</v>
      </c>
      <c r="H104" s="289"/>
    </row>
    <row r="105" spans="1:8" x14ac:dyDescent="0.55000000000000004">
      <c r="A105" s="73"/>
      <c r="D105" s="163"/>
      <c r="E105" s="204"/>
      <c r="F105" s="91"/>
      <c r="G105" s="165"/>
      <c r="H105" s="205"/>
    </row>
    <row r="106" spans="1:8" x14ac:dyDescent="0.55000000000000004">
      <c r="A106" s="105"/>
      <c r="B106" s="43" t="s">
        <v>486</v>
      </c>
      <c r="E106" s="91"/>
      <c r="F106" s="91"/>
      <c r="G106" s="91"/>
      <c r="H106" s="150"/>
    </row>
    <row r="107" spans="1:8" x14ac:dyDescent="0.55000000000000004">
      <c r="A107" s="105"/>
      <c r="C107" s="162" t="e">
        <f>IF(G68="Yes", "Complete Analysis", "N/A - Do Not Complete")</f>
        <v>#DIV/0!</v>
      </c>
      <c r="D107" s="284"/>
      <c r="E107" s="263"/>
      <c r="F107" s="90" t="e">
        <f>E107/E113</f>
        <v>#DIV/0!</v>
      </c>
      <c r="G107" s="441"/>
      <c r="H107" s="442"/>
    </row>
    <row r="108" spans="1:8" x14ac:dyDescent="0.55000000000000004">
      <c r="A108" s="105"/>
      <c r="D108" s="284"/>
      <c r="E108" s="263"/>
      <c r="F108" s="90" t="e">
        <f>E108/E113</f>
        <v>#DIV/0!</v>
      </c>
      <c r="G108" s="441"/>
      <c r="H108" s="442"/>
    </row>
    <row r="109" spans="1:8" x14ac:dyDescent="0.55000000000000004">
      <c r="A109" s="105"/>
      <c r="D109" s="284"/>
      <c r="E109" s="263"/>
      <c r="F109" s="90" t="e">
        <f>E109/E113</f>
        <v>#DIV/0!</v>
      </c>
      <c r="G109" s="441"/>
      <c r="H109" s="442"/>
    </row>
    <row r="110" spans="1:8" x14ac:dyDescent="0.55000000000000004">
      <c r="A110" s="105"/>
      <c r="D110" s="284"/>
      <c r="E110" s="263"/>
      <c r="F110" s="90" t="e">
        <f>E110/E113</f>
        <v>#DIV/0!</v>
      </c>
      <c r="G110" s="441"/>
      <c r="H110" s="442"/>
    </row>
    <row r="111" spans="1:8" x14ac:dyDescent="0.55000000000000004">
      <c r="A111" s="105"/>
      <c r="D111" s="284"/>
      <c r="E111" s="263"/>
      <c r="F111" s="90" t="e">
        <f>E111/E113</f>
        <v>#DIV/0!</v>
      </c>
      <c r="G111" s="441"/>
      <c r="H111" s="442"/>
    </row>
    <row r="112" spans="1:8" x14ac:dyDescent="0.55000000000000004">
      <c r="A112" s="105"/>
      <c r="D112" s="285"/>
      <c r="E112" s="269"/>
      <c r="F112" s="90" t="e">
        <f>E112/E113</f>
        <v>#DIV/0!</v>
      </c>
      <c r="G112" s="445"/>
      <c r="H112" s="446"/>
    </row>
    <row r="113" spans="1:8" x14ac:dyDescent="0.55000000000000004">
      <c r="A113" s="105"/>
      <c r="D113" s="163" t="s">
        <v>487</v>
      </c>
      <c r="E113" s="164">
        <f>SUM(E107:E112)</f>
        <v>0</v>
      </c>
      <c r="F113" s="91"/>
      <c r="G113" s="165" t="s">
        <v>391</v>
      </c>
      <c r="H113" s="289"/>
    </row>
    <row r="114" spans="1:8" x14ac:dyDescent="0.55000000000000004">
      <c r="A114" s="105"/>
      <c r="E114" s="91"/>
      <c r="F114" s="91"/>
      <c r="G114" s="91"/>
      <c r="H114" s="150"/>
    </row>
    <row r="115" spans="1:8" x14ac:dyDescent="0.55000000000000004">
      <c r="A115" s="105"/>
      <c r="B115" s="43" t="s">
        <v>488</v>
      </c>
      <c r="E115" s="91"/>
      <c r="F115" s="91"/>
      <c r="G115" s="91"/>
      <c r="H115" s="150"/>
    </row>
    <row r="116" spans="1:8" x14ac:dyDescent="0.55000000000000004">
      <c r="A116" s="105"/>
      <c r="C116" s="162" t="e">
        <f>IF(H68="Yes", "Complete Analysis", "N/A - Do Not Complete")</f>
        <v>#DIV/0!</v>
      </c>
      <c r="D116" s="284"/>
      <c r="E116" s="263"/>
      <c r="F116" s="90" t="e">
        <f>E116/E122</f>
        <v>#DIV/0!</v>
      </c>
      <c r="G116" s="441"/>
      <c r="H116" s="442"/>
    </row>
    <row r="117" spans="1:8" x14ac:dyDescent="0.55000000000000004">
      <c r="A117" s="105"/>
      <c r="C117" s="162"/>
      <c r="D117" s="284"/>
      <c r="E117" s="263"/>
      <c r="F117" s="90" t="e">
        <f>E117/E122</f>
        <v>#DIV/0!</v>
      </c>
      <c r="G117" s="441"/>
      <c r="H117" s="442"/>
    </row>
    <row r="118" spans="1:8" x14ac:dyDescent="0.55000000000000004">
      <c r="A118" s="105"/>
      <c r="C118" s="162"/>
      <c r="D118" s="284"/>
      <c r="E118" s="263"/>
      <c r="F118" s="90" t="e">
        <f>E118/E122</f>
        <v>#DIV/0!</v>
      </c>
      <c r="G118" s="441"/>
      <c r="H118" s="442"/>
    </row>
    <row r="119" spans="1:8" x14ac:dyDescent="0.55000000000000004">
      <c r="A119" s="105"/>
      <c r="C119" s="162"/>
      <c r="D119" s="284"/>
      <c r="E119" s="263"/>
      <c r="F119" s="90" t="e">
        <f>E119/E122</f>
        <v>#DIV/0!</v>
      </c>
      <c r="G119" s="441"/>
      <c r="H119" s="442"/>
    </row>
    <row r="120" spans="1:8" x14ac:dyDescent="0.55000000000000004">
      <c r="A120" s="105"/>
      <c r="C120" s="162"/>
      <c r="D120" s="284"/>
      <c r="E120" s="263"/>
      <c r="F120" s="90" t="e">
        <f>E120/E122</f>
        <v>#DIV/0!</v>
      </c>
      <c r="G120" s="441"/>
      <c r="H120" s="442"/>
    </row>
    <row r="121" spans="1:8" x14ac:dyDescent="0.55000000000000004">
      <c r="A121" s="105"/>
      <c r="C121" s="162"/>
      <c r="D121" s="285"/>
      <c r="E121" s="269"/>
      <c r="F121" s="90" t="e">
        <f>E121/E122</f>
        <v>#DIV/0!</v>
      </c>
      <c r="G121" s="445"/>
      <c r="H121" s="446"/>
    </row>
    <row r="122" spans="1:8" x14ac:dyDescent="0.55000000000000004">
      <c r="A122" s="105"/>
      <c r="C122" s="162"/>
      <c r="D122" s="163" t="s">
        <v>489</v>
      </c>
      <c r="E122" s="164">
        <f>SUM(E116:E121)</f>
        <v>0</v>
      </c>
      <c r="F122" s="90"/>
      <c r="G122" s="165" t="s">
        <v>391</v>
      </c>
      <c r="H122" s="289"/>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03" t="s">
        <v>490</v>
      </c>
      <c r="B125" s="404"/>
      <c r="C125" s="404"/>
      <c r="D125" s="404"/>
      <c r="E125" s="404"/>
      <c r="F125" s="404"/>
      <c r="G125" s="404"/>
      <c r="H125" s="405"/>
    </row>
    <row r="126" spans="1:8" ht="15" customHeight="1" x14ac:dyDescent="0.55000000000000004">
      <c r="A126" s="73" t="s">
        <v>317</v>
      </c>
      <c r="B126" s="74" t="s">
        <v>491</v>
      </c>
      <c r="C126" s="74"/>
      <c r="D126" s="74"/>
      <c r="E126" s="74"/>
      <c r="F126" s="74"/>
      <c r="G126" s="74"/>
      <c r="H126" s="206"/>
    </row>
    <row r="127" spans="1:8" x14ac:dyDescent="0.55000000000000004">
      <c r="A127" s="105"/>
      <c r="H127" s="75"/>
    </row>
    <row r="128" spans="1:8" x14ac:dyDescent="0.55000000000000004">
      <c r="A128" s="73"/>
      <c r="B128" s="49" t="s">
        <v>283</v>
      </c>
      <c r="D128" s="417"/>
      <c r="E128" s="417"/>
      <c r="F128" s="417"/>
      <c r="G128" s="417"/>
      <c r="H128" s="418"/>
    </row>
    <row r="129" spans="1:8" x14ac:dyDescent="0.55000000000000004">
      <c r="A129" s="73"/>
      <c r="C129" s="77"/>
      <c r="D129" s="77"/>
      <c r="E129" s="77"/>
      <c r="F129" s="77"/>
      <c r="G129" s="77"/>
      <c r="H129" s="78"/>
    </row>
    <row r="130" spans="1:8" x14ac:dyDescent="0.55000000000000004">
      <c r="A130" s="105"/>
      <c r="E130" s="455" t="s">
        <v>354</v>
      </c>
      <c r="F130" s="456"/>
      <c r="G130" s="456"/>
      <c r="H130" s="457"/>
    </row>
    <row r="131" spans="1:8" x14ac:dyDescent="0.55000000000000004">
      <c r="A131" s="105"/>
      <c r="E131" s="79" t="s">
        <v>319</v>
      </c>
      <c r="F131" s="79" t="s">
        <v>319</v>
      </c>
      <c r="G131" s="79" t="s">
        <v>319</v>
      </c>
      <c r="H131" s="80" t="s">
        <v>319</v>
      </c>
    </row>
    <row r="132" spans="1:8" x14ac:dyDescent="0.55000000000000004">
      <c r="A132" s="105"/>
      <c r="E132" s="79" t="s">
        <v>468</v>
      </c>
      <c r="F132" s="79" t="s">
        <v>469</v>
      </c>
      <c r="G132" s="79" t="s">
        <v>470</v>
      </c>
      <c r="H132" s="80" t="s">
        <v>471</v>
      </c>
    </row>
    <row r="133" spans="1:8" x14ac:dyDescent="0.55000000000000004">
      <c r="A133" s="105"/>
      <c r="B133" s="81" t="s">
        <v>402</v>
      </c>
      <c r="C133" s="82"/>
      <c r="D133" s="83"/>
      <c r="E133" s="82" t="s">
        <v>472</v>
      </c>
      <c r="F133" s="82" t="s">
        <v>473</v>
      </c>
      <c r="G133" s="82" t="s">
        <v>474</v>
      </c>
      <c r="H133" s="134" t="s">
        <v>475</v>
      </c>
    </row>
    <row r="134" spans="1:8" ht="22" customHeight="1" x14ac:dyDescent="0.55000000000000004">
      <c r="A134" s="105"/>
      <c r="B134" s="87" t="s">
        <v>362</v>
      </c>
      <c r="C134" s="79"/>
      <c r="D134" s="79"/>
      <c r="E134" s="79"/>
      <c r="F134" s="79"/>
      <c r="G134" s="79"/>
      <c r="H134" s="80"/>
    </row>
    <row r="135" spans="1:8" ht="15" customHeight="1" x14ac:dyDescent="0.55000000000000004">
      <c r="A135" s="105"/>
      <c r="B135" s="460"/>
      <c r="C135" s="460"/>
      <c r="D135" s="460"/>
      <c r="E135" s="268"/>
      <c r="F135" s="268"/>
      <c r="G135" s="281"/>
      <c r="H135" s="282"/>
    </row>
    <row r="136" spans="1:8" x14ac:dyDescent="0.55000000000000004">
      <c r="A136" s="105"/>
      <c r="B136" s="427"/>
      <c r="C136" s="440"/>
      <c r="D136" s="428"/>
      <c r="E136" s="268"/>
      <c r="F136" s="268"/>
      <c r="G136" s="281"/>
      <c r="H136" s="282"/>
    </row>
    <row r="137" spans="1:8" x14ac:dyDescent="0.55000000000000004">
      <c r="A137" s="105"/>
      <c r="B137" s="427"/>
      <c r="C137" s="440"/>
      <c r="D137" s="428"/>
      <c r="E137" s="268"/>
      <c r="F137" s="268"/>
      <c r="G137" s="281"/>
      <c r="H137" s="282"/>
    </row>
    <row r="138" spans="1:8" x14ac:dyDescent="0.55000000000000004">
      <c r="A138" s="105"/>
      <c r="B138" s="427"/>
      <c r="C138" s="440"/>
      <c r="D138" s="428"/>
      <c r="E138" s="268"/>
      <c r="F138" s="268"/>
      <c r="G138" s="281"/>
      <c r="H138" s="282"/>
    </row>
    <row r="139" spans="1:8" x14ac:dyDescent="0.55000000000000004">
      <c r="A139" s="105"/>
      <c r="B139" s="427"/>
      <c r="C139" s="440"/>
      <c r="D139" s="428"/>
      <c r="E139" s="268"/>
      <c r="F139" s="268"/>
      <c r="G139" s="281"/>
      <c r="H139" s="282"/>
    </row>
    <row r="140" spans="1:8" x14ac:dyDescent="0.55000000000000004">
      <c r="A140" s="105"/>
      <c r="B140" s="427"/>
      <c r="C140" s="440"/>
      <c r="D140" s="428"/>
      <c r="E140" s="268"/>
      <c r="F140" s="268"/>
      <c r="G140" s="281"/>
      <c r="H140" s="282"/>
    </row>
    <row r="141" spans="1:8" x14ac:dyDescent="0.55000000000000004">
      <c r="A141" s="105"/>
      <c r="B141" s="427"/>
      <c r="C141" s="440"/>
      <c r="D141" s="428"/>
      <c r="E141" s="268"/>
      <c r="F141" s="268"/>
      <c r="G141" s="281"/>
      <c r="H141" s="282"/>
    </row>
    <row r="142" spans="1:8" x14ac:dyDescent="0.55000000000000004">
      <c r="A142" s="105"/>
      <c r="B142" s="427"/>
      <c r="C142" s="440"/>
      <c r="D142" s="428"/>
      <c r="E142" s="268"/>
      <c r="F142" s="268"/>
      <c r="G142" s="281"/>
      <c r="H142" s="282"/>
    </row>
    <row r="143" spans="1:8" x14ac:dyDescent="0.55000000000000004">
      <c r="A143" s="105"/>
      <c r="B143" s="427"/>
      <c r="C143" s="440"/>
      <c r="D143" s="428"/>
      <c r="E143" s="268"/>
      <c r="F143" s="268"/>
      <c r="G143" s="281"/>
      <c r="H143" s="282"/>
    </row>
    <row r="144" spans="1:8" x14ac:dyDescent="0.55000000000000004">
      <c r="A144" s="105"/>
      <c r="B144" s="427"/>
      <c r="C144" s="440"/>
      <c r="D144" s="428"/>
      <c r="E144" s="268"/>
      <c r="F144" s="268"/>
      <c r="G144" s="281"/>
      <c r="H144" s="282"/>
    </row>
    <row r="145" spans="1:8" x14ac:dyDescent="0.55000000000000004">
      <c r="A145" s="105"/>
      <c r="B145" s="419" t="s">
        <v>296</v>
      </c>
      <c r="C145" s="420"/>
      <c r="D145" s="421"/>
      <c r="E145" s="268"/>
      <c r="F145" s="268"/>
      <c r="G145" s="281"/>
      <c r="H145" s="282"/>
    </row>
    <row r="146" spans="1:8" x14ac:dyDescent="0.55000000000000004">
      <c r="A146" s="105"/>
      <c r="B146" s="427"/>
      <c r="C146" s="440"/>
      <c r="D146" s="428"/>
      <c r="E146" s="268"/>
      <c r="F146" s="268"/>
      <c r="G146" s="281"/>
      <c r="H146" s="282"/>
    </row>
    <row r="147" spans="1:8" ht="22" customHeight="1" x14ac:dyDescent="0.55000000000000004">
      <c r="A147" s="105"/>
      <c r="B147" s="87" t="s">
        <v>366</v>
      </c>
      <c r="C147" s="112"/>
      <c r="D147" s="139"/>
      <c r="E147" s="139"/>
      <c r="F147" s="139"/>
      <c r="G147" s="140"/>
      <c r="H147" s="141"/>
    </row>
    <row r="148" spans="1:8" ht="15" customHeight="1" x14ac:dyDescent="0.55000000000000004">
      <c r="A148" s="105"/>
      <c r="B148" s="427"/>
      <c r="C148" s="440"/>
      <c r="D148" s="428"/>
      <c r="E148" s="268"/>
      <c r="F148" s="268"/>
      <c r="G148" s="281"/>
      <c r="H148" s="282"/>
    </row>
    <row r="149" spans="1:8" x14ac:dyDescent="0.55000000000000004">
      <c r="A149" s="105"/>
      <c r="B149" s="427"/>
      <c r="C149" s="440"/>
      <c r="D149" s="428"/>
      <c r="E149" s="268"/>
      <c r="F149" s="268"/>
      <c r="G149" s="281"/>
      <c r="H149" s="282"/>
    </row>
    <row r="150" spans="1:8" x14ac:dyDescent="0.55000000000000004">
      <c r="A150" s="105"/>
      <c r="B150" s="427"/>
      <c r="C150" s="440"/>
      <c r="D150" s="428"/>
      <c r="E150" s="268"/>
      <c r="F150" s="268"/>
      <c r="G150" s="281"/>
      <c r="H150" s="282"/>
    </row>
    <row r="151" spans="1:8" x14ac:dyDescent="0.55000000000000004">
      <c r="A151" s="105"/>
      <c r="B151" s="427"/>
      <c r="C151" s="440"/>
      <c r="D151" s="428"/>
      <c r="E151" s="268"/>
      <c r="F151" s="268"/>
      <c r="G151" s="281"/>
      <c r="H151" s="282"/>
    </row>
    <row r="152" spans="1:8" x14ac:dyDescent="0.55000000000000004">
      <c r="A152" s="105"/>
      <c r="B152" s="427"/>
      <c r="C152" s="440"/>
      <c r="D152" s="428"/>
      <c r="E152" s="268"/>
      <c r="F152" s="268"/>
      <c r="G152" s="281"/>
      <c r="H152" s="282"/>
    </row>
    <row r="153" spans="1:8" x14ac:dyDescent="0.55000000000000004">
      <c r="A153" s="105"/>
      <c r="B153" s="427"/>
      <c r="C153" s="440"/>
      <c r="D153" s="428"/>
      <c r="E153" s="268"/>
      <c r="F153" s="268"/>
      <c r="G153" s="281"/>
      <c r="H153" s="282"/>
    </row>
    <row r="154" spans="1:8" x14ac:dyDescent="0.55000000000000004">
      <c r="A154" s="105"/>
      <c r="B154" s="427"/>
      <c r="C154" s="440"/>
      <c r="D154" s="428"/>
      <c r="E154" s="268"/>
      <c r="F154" s="268"/>
      <c r="G154" s="281"/>
      <c r="H154" s="282"/>
    </row>
    <row r="155" spans="1:8" x14ac:dyDescent="0.55000000000000004">
      <c r="A155" s="105"/>
      <c r="B155" s="427"/>
      <c r="C155" s="440"/>
      <c r="D155" s="428"/>
      <c r="E155" s="268"/>
      <c r="F155" s="268"/>
      <c r="G155" s="281"/>
      <c r="H155" s="282"/>
    </row>
    <row r="156" spans="1:8" x14ac:dyDescent="0.55000000000000004">
      <c r="A156" s="105"/>
      <c r="B156" s="427"/>
      <c r="C156" s="440"/>
      <c r="D156" s="428"/>
      <c r="E156" s="268"/>
      <c r="F156" s="268"/>
      <c r="G156" s="281"/>
      <c r="H156" s="282"/>
    </row>
    <row r="157" spans="1:8" x14ac:dyDescent="0.55000000000000004">
      <c r="A157" s="105"/>
      <c r="B157" s="427"/>
      <c r="C157" s="440"/>
      <c r="D157" s="428"/>
      <c r="E157" s="268"/>
      <c r="F157" s="268"/>
      <c r="G157" s="281"/>
      <c r="H157" s="282"/>
    </row>
    <row r="158" spans="1:8" x14ac:dyDescent="0.55000000000000004">
      <c r="A158" s="105"/>
      <c r="B158" s="419" t="s">
        <v>296</v>
      </c>
      <c r="C158" s="420"/>
      <c r="D158" s="421"/>
      <c r="E158" s="268"/>
      <c r="F158" s="268"/>
      <c r="G158" s="281"/>
      <c r="H158" s="282"/>
    </row>
    <row r="159" spans="1:8" x14ac:dyDescent="0.55000000000000004">
      <c r="A159" s="105"/>
      <c r="B159" s="427"/>
      <c r="C159" s="440"/>
      <c r="D159" s="428"/>
      <c r="E159" s="268"/>
      <c r="F159" s="268"/>
      <c r="G159" s="281"/>
      <c r="H159" s="282"/>
    </row>
    <row r="160" spans="1:8" x14ac:dyDescent="0.55000000000000004">
      <c r="A160" s="105"/>
      <c r="B160" s="142"/>
      <c r="C160" s="119"/>
      <c r="D160" s="207"/>
      <c r="E160" s="207"/>
      <c r="F160" s="207"/>
      <c r="G160" s="207"/>
      <c r="H160" s="208"/>
    </row>
    <row r="161" spans="1:8" x14ac:dyDescent="0.55000000000000004">
      <c r="A161" s="73" t="s">
        <v>322</v>
      </c>
      <c r="B161" s="117" t="s">
        <v>323</v>
      </c>
      <c r="C161" s="118"/>
      <c r="D161" s="118"/>
      <c r="E161" s="119"/>
      <c r="F161" s="119"/>
      <c r="G161" s="119"/>
      <c r="H161" s="172"/>
    </row>
    <row r="162" spans="1:8" x14ac:dyDescent="0.55000000000000004">
      <c r="A162" s="105"/>
      <c r="B162" s="414"/>
      <c r="C162" s="414"/>
      <c r="D162" s="414"/>
      <c r="E162" s="414"/>
      <c r="F162" s="414"/>
      <c r="G162" s="414"/>
      <c r="H162" s="415"/>
    </row>
    <row r="163" spans="1:8" x14ac:dyDescent="0.55000000000000004">
      <c r="A163" s="105"/>
      <c r="B163" s="414"/>
      <c r="C163" s="414"/>
      <c r="D163" s="414"/>
      <c r="E163" s="414"/>
      <c r="F163" s="414"/>
      <c r="G163" s="414"/>
      <c r="H163" s="415"/>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ryYO/1Y2Y9jUklqIXK1ajM19ZWHAERYCeYM0GToxYXIQXUhbSbgbU5IznwO9xUU84DHMvSfo9LsGpi367WaDVg==" saltValue="MQTCmc4UlAv0RLyaXsXYIg==" spinCount="100000" sheet="1" objects="1" scenarios="1" insertRows="0"/>
  <mergeCells count="86">
    <mergeCell ref="B19:H22"/>
    <mergeCell ref="B23:H23"/>
    <mergeCell ref="B24:H24"/>
    <mergeCell ref="B156:D156"/>
    <mergeCell ref="B157:D157"/>
    <mergeCell ref="B153:D153"/>
    <mergeCell ref="B154:D154"/>
    <mergeCell ref="B155:D155"/>
    <mergeCell ref="B150:D150"/>
    <mergeCell ref="G117:H117"/>
    <mergeCell ref="G118:H118"/>
    <mergeCell ref="G119:H119"/>
    <mergeCell ref="G120:H120"/>
    <mergeCell ref="G121:H121"/>
    <mergeCell ref="G111:H111"/>
    <mergeCell ref="G112:H112"/>
    <mergeCell ref="B158:D158"/>
    <mergeCell ref="B159:D159"/>
    <mergeCell ref="B135:D135"/>
    <mergeCell ref="B136:D136"/>
    <mergeCell ref="B137:D137"/>
    <mergeCell ref="B138:D138"/>
    <mergeCell ref="B139:D139"/>
    <mergeCell ref="B140:D140"/>
    <mergeCell ref="B141:D141"/>
    <mergeCell ref="B142:D142"/>
    <mergeCell ref="B143:D143"/>
    <mergeCell ref="B144:D144"/>
    <mergeCell ref="B146:D146"/>
    <mergeCell ref="B145:D145"/>
    <mergeCell ref="B151:D151"/>
    <mergeCell ref="B152:D152"/>
    <mergeCell ref="G116:H116"/>
    <mergeCell ref="B148:D148"/>
    <mergeCell ref="B149:D149"/>
    <mergeCell ref="G103:H103"/>
    <mergeCell ref="G107:H107"/>
    <mergeCell ref="G108:H108"/>
    <mergeCell ref="G109:H109"/>
    <mergeCell ref="G110:H110"/>
    <mergeCell ref="G98:H98"/>
    <mergeCell ref="G99:H99"/>
    <mergeCell ref="G100:H100"/>
    <mergeCell ref="G101:H101"/>
    <mergeCell ref="G102:H102"/>
    <mergeCell ref="G90:H90"/>
    <mergeCell ref="G91:H91"/>
    <mergeCell ref="G92:H92"/>
    <mergeCell ref="G93:H93"/>
    <mergeCell ref="G94:H94"/>
    <mergeCell ref="B60:C60"/>
    <mergeCell ref="B61:C61"/>
    <mergeCell ref="B62:C62"/>
    <mergeCell ref="B63:C63"/>
    <mergeCell ref="G89:H89"/>
    <mergeCell ref="B55:C55"/>
    <mergeCell ref="B56:C56"/>
    <mergeCell ref="B57:C57"/>
    <mergeCell ref="B58:C58"/>
    <mergeCell ref="B59:C59"/>
    <mergeCell ref="B50:C50"/>
    <mergeCell ref="B49:C49"/>
    <mergeCell ref="B52:C52"/>
    <mergeCell ref="B53:C53"/>
    <mergeCell ref="B54:C54"/>
    <mergeCell ref="B44:C44"/>
    <mergeCell ref="B45:C45"/>
    <mergeCell ref="B46:C46"/>
    <mergeCell ref="B47:C47"/>
    <mergeCell ref="B48:C48"/>
    <mergeCell ref="B162:H163"/>
    <mergeCell ref="B28:H29"/>
    <mergeCell ref="A27:H27"/>
    <mergeCell ref="B75:H76"/>
    <mergeCell ref="B78:H81"/>
    <mergeCell ref="A125:H125"/>
    <mergeCell ref="E34:H34"/>
    <mergeCell ref="E130:H130"/>
    <mergeCell ref="D32:H32"/>
    <mergeCell ref="D83:H83"/>
    <mergeCell ref="D128:H128"/>
    <mergeCell ref="B39:C39"/>
    <mergeCell ref="B40:C40"/>
    <mergeCell ref="B41:C41"/>
    <mergeCell ref="B42:C42"/>
    <mergeCell ref="B43:C43"/>
  </mergeCells>
  <conditionalFormatting sqref="A27:H164">
    <cfRule type="expression" dxfId="114" priority="1">
      <formula>AND($F$11="no",$F$13="no",$F$15="no",$F$17="no")</formula>
    </cfRule>
  </conditionalFormatting>
  <conditionalFormatting sqref="E39:E50 E52:E64 E66:E69 B88:H95 E135:E146 E148:E159">
    <cfRule type="expression" dxfId="113" priority="5">
      <formula>$F$11="no"</formula>
    </cfRule>
  </conditionalFormatting>
  <conditionalFormatting sqref="F39:F50 F52:F64 F66:F69 B97:H104 F135:F146 F148:F159">
    <cfRule type="expression" dxfId="112" priority="4">
      <formula>$F$13="no"</formula>
    </cfRule>
  </conditionalFormatting>
  <conditionalFormatting sqref="G39:G50 G52:G64 G66:G69 B106:H113 G135:G146 G148:G159">
    <cfRule type="expression" dxfId="111" priority="3">
      <formula>$F$15="no"</formula>
    </cfRule>
  </conditionalFormatting>
  <conditionalFormatting sqref="H39:H50 H52:H64 H66:H69 B115:H122 H135:H146 H148:H159">
    <cfRule type="expression" dxfId="110"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0000000}">
          <x14:formula1>
            <xm:f>'Yes or No'!$A:$A</xm:f>
          </x14:formula1>
          <xm:sqref>F13 F11 F17 F15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H165"/>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6.15625" style="43" customWidth="1"/>
    <col min="4" max="4" width="14.83984375" style="43" customWidth="1"/>
    <col min="5" max="8" width="19.15625" style="43" customWidth="1"/>
    <col min="9" max="16384" width="9.15625" style="43"/>
  </cols>
  <sheetData>
    <row r="1" spans="1:8" ht="18.75" customHeight="1" x14ac:dyDescent="0.7">
      <c r="A1" s="42" t="str">
        <f>'Cover and Instructions'!A1</f>
        <v>Georgia State Health Benefit Plan MHPAEA Parity</v>
      </c>
      <c r="H1" s="44" t="s">
        <v>59</v>
      </c>
    </row>
    <row r="2" spans="1:8" ht="25.8" x14ac:dyDescent="0.95">
      <c r="A2" s="45" t="s">
        <v>1</v>
      </c>
    </row>
    <row r="3" spans="1:8" ht="20.399999999999999" x14ac:dyDescent="0.75">
      <c r="A3" s="47" t="s">
        <v>492</v>
      </c>
    </row>
    <row r="5" spans="1:8" x14ac:dyDescent="0.55000000000000004">
      <c r="A5" s="49" t="s">
        <v>2</v>
      </c>
      <c r="C5" s="50" t="str">
        <f>'Cover and Instructions'!$D$4</f>
        <v>UnitedHealthcare</v>
      </c>
      <c r="D5" s="50"/>
      <c r="E5" s="50"/>
      <c r="F5" s="50"/>
      <c r="G5" s="50"/>
      <c r="H5" s="50"/>
    </row>
    <row r="6" spans="1:8" x14ac:dyDescent="0.55000000000000004">
      <c r="A6" s="49" t="s">
        <v>272</v>
      </c>
      <c r="C6" s="50" t="str">
        <f>'Cover and Instructions'!D5</f>
        <v>UnitedHealthcare Statewide Statewide HMO</v>
      </c>
      <c r="D6" s="50"/>
      <c r="E6" s="50"/>
      <c r="F6" s="50"/>
      <c r="G6" s="50"/>
      <c r="H6" s="50"/>
    </row>
    <row r="7" spans="1:8" ht="14.7" thickBot="1" x14ac:dyDescent="0.6"/>
    <row r="8" spans="1:8" x14ac:dyDescent="0.55000000000000004">
      <c r="A8" s="52" t="s">
        <v>273</v>
      </c>
      <c r="B8" s="53"/>
      <c r="C8" s="53"/>
      <c r="D8" s="53"/>
      <c r="E8" s="53"/>
      <c r="F8" s="53"/>
      <c r="G8" s="53"/>
      <c r="H8" s="54"/>
    </row>
    <row r="9" spans="1:8" ht="15" customHeight="1" x14ac:dyDescent="0.55000000000000004">
      <c r="A9" s="55" t="s">
        <v>274</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275</v>
      </c>
      <c r="B11" s="62" t="s">
        <v>493</v>
      </c>
      <c r="C11" s="59"/>
      <c r="D11" s="59"/>
      <c r="E11" s="59"/>
      <c r="F11" s="128" t="s">
        <v>163</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277</v>
      </c>
      <c r="B13" s="62" t="s">
        <v>494</v>
      </c>
      <c r="C13" s="59"/>
      <c r="D13" s="59"/>
      <c r="E13" s="59"/>
      <c r="F13" s="128" t="s">
        <v>163</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343</v>
      </c>
      <c r="B15" s="62" t="s">
        <v>495</v>
      </c>
      <c r="C15" s="59"/>
      <c r="D15" s="59"/>
      <c r="E15" s="59"/>
      <c r="F15" s="63" t="s">
        <v>163</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345</v>
      </c>
      <c r="B17" s="62" t="s">
        <v>496</v>
      </c>
      <c r="C17" s="59"/>
      <c r="D17" s="59"/>
      <c r="E17" s="59"/>
      <c r="F17" s="63" t="s">
        <v>163</v>
      </c>
      <c r="G17" s="64" t="str">
        <f>IF(F17="yes","  Complete Section 1 and Section 2","")</f>
        <v/>
      </c>
      <c r="H17" s="60"/>
    </row>
    <row r="18" spans="1:8" ht="6" customHeight="1" x14ac:dyDescent="0.55000000000000004">
      <c r="A18" s="61"/>
      <c r="B18" s="62"/>
      <c r="C18" s="59"/>
      <c r="D18" s="59"/>
      <c r="E18" s="59"/>
      <c r="F18" s="59"/>
      <c r="G18" s="66"/>
      <c r="H18" s="60"/>
    </row>
    <row r="19" spans="1:8" x14ac:dyDescent="0.55000000000000004">
      <c r="A19" s="61" t="s">
        <v>347</v>
      </c>
      <c r="B19" s="461" t="s">
        <v>463</v>
      </c>
      <c r="C19" s="461"/>
      <c r="D19" s="461"/>
      <c r="E19" s="461"/>
      <c r="F19" s="461"/>
      <c r="G19" s="461"/>
      <c r="H19" s="462"/>
    </row>
    <row r="20" spans="1:8" x14ac:dyDescent="0.55000000000000004">
      <c r="A20" s="200"/>
      <c r="B20" s="461"/>
      <c r="C20" s="461"/>
      <c r="D20" s="461"/>
      <c r="E20" s="461"/>
      <c r="F20" s="461"/>
      <c r="G20" s="461"/>
      <c r="H20" s="462"/>
    </row>
    <row r="21" spans="1:8" x14ac:dyDescent="0.55000000000000004">
      <c r="A21" s="200"/>
      <c r="B21" s="461"/>
      <c r="C21" s="461"/>
      <c r="D21" s="461"/>
      <c r="E21" s="461"/>
      <c r="F21" s="461"/>
      <c r="G21" s="461"/>
      <c r="H21" s="462"/>
    </row>
    <row r="22" spans="1:8" x14ac:dyDescent="0.55000000000000004">
      <c r="A22" s="200"/>
      <c r="B22" s="461"/>
      <c r="C22" s="461"/>
      <c r="D22" s="461"/>
      <c r="E22" s="461"/>
      <c r="F22" s="461"/>
      <c r="G22" s="461"/>
      <c r="H22" s="462"/>
    </row>
    <row r="23" spans="1:8" x14ac:dyDescent="0.55000000000000004">
      <c r="A23" s="61"/>
      <c r="B23" s="436"/>
      <c r="C23" s="463"/>
      <c r="D23" s="463"/>
      <c r="E23" s="463"/>
      <c r="F23" s="463"/>
      <c r="G23" s="463"/>
      <c r="H23" s="464"/>
    </row>
    <row r="24" spans="1:8" x14ac:dyDescent="0.55000000000000004">
      <c r="A24" s="61"/>
      <c r="B24" s="465"/>
      <c r="C24" s="465"/>
      <c r="D24" s="465"/>
      <c r="E24" s="465"/>
      <c r="F24" s="465"/>
      <c r="G24" s="465"/>
      <c r="H24" s="466"/>
    </row>
    <row r="25" spans="1:8" ht="14.7" thickBot="1" x14ac:dyDescent="0.6">
      <c r="A25" s="67"/>
      <c r="B25" s="68"/>
      <c r="C25" s="69"/>
      <c r="D25" s="69"/>
      <c r="E25" s="69"/>
      <c r="F25" s="69"/>
      <c r="G25" s="70"/>
      <c r="H25" s="72"/>
    </row>
    <row r="26" spans="1:8" ht="14.7" thickBot="1" x14ac:dyDescent="0.6"/>
    <row r="27" spans="1:8" ht="15.9" thickBot="1" x14ac:dyDescent="0.65">
      <c r="A27" s="403" t="s">
        <v>497</v>
      </c>
      <c r="B27" s="404"/>
      <c r="C27" s="404"/>
      <c r="D27" s="404"/>
      <c r="E27" s="404"/>
      <c r="F27" s="404"/>
      <c r="G27" s="404"/>
      <c r="H27" s="405"/>
    </row>
    <row r="28" spans="1:8" x14ac:dyDescent="0.55000000000000004">
      <c r="A28" s="73" t="s">
        <v>280</v>
      </c>
      <c r="B28" s="430" t="s">
        <v>465</v>
      </c>
      <c r="C28" s="430"/>
      <c r="D28" s="430"/>
      <c r="E28" s="430"/>
      <c r="F28" s="430"/>
      <c r="G28" s="430"/>
      <c r="H28" s="431"/>
    </row>
    <row r="29" spans="1:8" x14ac:dyDescent="0.55000000000000004">
      <c r="A29" s="73"/>
      <c r="B29" s="432"/>
      <c r="C29" s="432"/>
      <c r="D29" s="432"/>
      <c r="E29" s="432"/>
      <c r="F29" s="432"/>
      <c r="G29" s="432"/>
      <c r="H29" s="433"/>
    </row>
    <row r="30" spans="1:8" x14ac:dyDescent="0.55000000000000004">
      <c r="A30" s="73"/>
      <c r="B30" s="76" t="s">
        <v>282</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283</v>
      </c>
      <c r="D32" s="417"/>
      <c r="E32" s="417"/>
      <c r="F32" s="417"/>
      <c r="G32" s="417"/>
      <c r="H32" s="418"/>
    </row>
    <row r="33" spans="1:8" x14ac:dyDescent="0.55000000000000004">
      <c r="A33" s="73"/>
      <c r="C33" s="77"/>
      <c r="D33" s="77"/>
      <c r="E33" s="77"/>
      <c r="F33" s="77"/>
      <c r="G33" s="77"/>
      <c r="H33" s="78"/>
    </row>
    <row r="34" spans="1:8" ht="15" customHeight="1" x14ac:dyDescent="0.55000000000000004">
      <c r="A34" s="105"/>
      <c r="B34" s="77"/>
      <c r="C34" s="77"/>
      <c r="D34" s="77"/>
      <c r="E34" s="434" t="s">
        <v>466</v>
      </c>
      <c r="F34" s="434"/>
      <c r="G34" s="434"/>
      <c r="H34" s="435"/>
    </row>
    <row r="35" spans="1:8" x14ac:dyDescent="0.55000000000000004">
      <c r="A35" s="105"/>
      <c r="E35" s="77" t="s">
        <v>467</v>
      </c>
      <c r="F35" s="77" t="s">
        <v>467</v>
      </c>
      <c r="G35" s="77" t="s">
        <v>467</v>
      </c>
      <c r="H35" s="78" t="s">
        <v>467</v>
      </c>
    </row>
    <row r="36" spans="1:8" x14ac:dyDescent="0.55000000000000004">
      <c r="A36" s="105"/>
      <c r="B36" s="79"/>
      <c r="C36" s="79"/>
      <c r="D36" s="79" t="s">
        <v>411</v>
      </c>
      <c r="E36" s="79" t="s">
        <v>468</v>
      </c>
      <c r="F36" s="79" t="s">
        <v>469</v>
      </c>
      <c r="G36" s="79" t="s">
        <v>470</v>
      </c>
      <c r="H36" s="80" t="s">
        <v>471</v>
      </c>
    </row>
    <row r="37" spans="1:8" x14ac:dyDescent="0.55000000000000004">
      <c r="A37" s="105"/>
      <c r="B37" s="81" t="s">
        <v>412</v>
      </c>
      <c r="C37" s="82"/>
      <c r="D37" s="82" t="s">
        <v>284</v>
      </c>
      <c r="E37" s="82" t="s">
        <v>472</v>
      </c>
      <c r="F37" s="82" t="s">
        <v>473</v>
      </c>
      <c r="G37" s="82" t="s">
        <v>474</v>
      </c>
      <c r="H37" s="134" t="s">
        <v>475</v>
      </c>
    </row>
    <row r="38" spans="1:8" ht="22" customHeight="1" x14ac:dyDescent="0.55000000000000004">
      <c r="A38" s="105"/>
      <c r="B38" s="87" t="s">
        <v>362</v>
      </c>
      <c r="C38" s="79"/>
      <c r="D38" s="79"/>
      <c r="E38" s="79"/>
      <c r="F38" s="79"/>
      <c r="G38" s="79"/>
      <c r="H38" s="80"/>
    </row>
    <row r="39" spans="1:8" ht="15" customHeight="1" x14ac:dyDescent="0.55000000000000004">
      <c r="A39" s="105"/>
      <c r="B39" s="416"/>
      <c r="C39" s="416"/>
      <c r="D39" s="263"/>
      <c r="E39" s="263"/>
      <c r="F39" s="263"/>
      <c r="G39" s="266"/>
      <c r="H39" s="267"/>
    </row>
    <row r="40" spans="1:8" x14ac:dyDescent="0.55000000000000004">
      <c r="A40" s="105"/>
      <c r="B40" s="416"/>
      <c r="C40" s="416"/>
      <c r="D40" s="263"/>
      <c r="E40" s="263"/>
      <c r="F40" s="263"/>
      <c r="G40" s="266"/>
      <c r="H40" s="267"/>
    </row>
    <row r="41" spans="1:8" x14ac:dyDescent="0.55000000000000004">
      <c r="A41" s="105"/>
      <c r="B41" s="416"/>
      <c r="C41" s="416"/>
      <c r="D41" s="263"/>
      <c r="E41" s="263"/>
      <c r="F41" s="263"/>
      <c r="G41" s="266"/>
      <c r="H41" s="267"/>
    </row>
    <row r="42" spans="1:8" x14ac:dyDescent="0.55000000000000004">
      <c r="A42" s="105"/>
      <c r="B42" s="416"/>
      <c r="C42" s="416"/>
      <c r="D42" s="263"/>
      <c r="E42" s="263"/>
      <c r="F42" s="263"/>
      <c r="G42" s="266"/>
      <c r="H42" s="267"/>
    </row>
    <row r="43" spans="1:8" x14ac:dyDescent="0.55000000000000004">
      <c r="A43" s="105"/>
      <c r="B43" s="416"/>
      <c r="C43" s="416"/>
      <c r="D43" s="263"/>
      <c r="E43" s="263"/>
      <c r="F43" s="263"/>
      <c r="G43" s="266"/>
      <c r="H43" s="267"/>
    </row>
    <row r="44" spans="1:8" x14ac:dyDescent="0.55000000000000004">
      <c r="A44" s="105"/>
      <c r="B44" s="416"/>
      <c r="C44" s="416"/>
      <c r="D44" s="263"/>
      <c r="E44" s="263"/>
      <c r="F44" s="263"/>
      <c r="G44" s="266"/>
      <c r="H44" s="267"/>
    </row>
    <row r="45" spans="1:8" x14ac:dyDescent="0.55000000000000004">
      <c r="A45" s="105"/>
      <c r="B45" s="416"/>
      <c r="C45" s="416"/>
      <c r="D45" s="263"/>
      <c r="E45" s="263"/>
      <c r="F45" s="263"/>
      <c r="G45" s="266"/>
      <c r="H45" s="267"/>
    </row>
    <row r="46" spans="1:8" x14ac:dyDescent="0.55000000000000004">
      <c r="A46" s="105"/>
      <c r="B46" s="416"/>
      <c r="C46" s="416"/>
      <c r="D46" s="263"/>
      <c r="E46" s="263"/>
      <c r="F46" s="263"/>
      <c r="G46" s="266"/>
      <c r="H46" s="267"/>
    </row>
    <row r="47" spans="1:8" x14ac:dyDescent="0.55000000000000004">
      <c r="A47" s="105"/>
      <c r="B47" s="416"/>
      <c r="C47" s="416"/>
      <c r="D47" s="263"/>
      <c r="E47" s="263"/>
      <c r="F47" s="263"/>
      <c r="G47" s="266"/>
      <c r="H47" s="267"/>
    </row>
    <row r="48" spans="1:8" x14ac:dyDescent="0.55000000000000004">
      <c r="A48" s="105"/>
      <c r="B48" s="416"/>
      <c r="C48" s="416"/>
      <c r="D48" s="263"/>
      <c r="E48" s="263"/>
      <c r="F48" s="263"/>
      <c r="G48" s="266"/>
      <c r="H48" s="267"/>
    </row>
    <row r="49" spans="1:8" x14ac:dyDescent="0.55000000000000004">
      <c r="A49" s="105"/>
      <c r="B49" s="449" t="s">
        <v>296</v>
      </c>
      <c r="C49" s="449"/>
      <c r="D49" s="263"/>
      <c r="E49" s="263"/>
      <c r="F49" s="263"/>
      <c r="G49" s="266"/>
      <c r="H49" s="267"/>
    </row>
    <row r="50" spans="1:8" x14ac:dyDescent="0.55000000000000004">
      <c r="A50" s="105"/>
      <c r="B50" s="416"/>
      <c r="C50" s="416"/>
      <c r="D50" s="263"/>
      <c r="E50" s="263"/>
      <c r="F50" s="263"/>
      <c r="G50" s="266"/>
      <c r="H50" s="267"/>
    </row>
    <row r="51" spans="1:8" ht="22" customHeight="1" x14ac:dyDescent="0.55000000000000004">
      <c r="A51" s="105"/>
      <c r="B51" s="87" t="s">
        <v>366</v>
      </c>
      <c r="C51" s="112"/>
      <c r="D51" s="139"/>
      <c r="E51" s="139"/>
      <c r="F51" s="139"/>
      <c r="G51" s="140"/>
      <c r="H51" s="141"/>
    </row>
    <row r="52" spans="1:8" x14ac:dyDescent="0.55000000000000004">
      <c r="A52" s="105"/>
      <c r="B52" s="416"/>
      <c r="C52" s="416"/>
      <c r="D52" s="263"/>
      <c r="E52" s="263"/>
      <c r="F52" s="263"/>
      <c r="G52" s="266"/>
      <c r="H52" s="267"/>
    </row>
    <row r="53" spans="1:8" x14ac:dyDescent="0.55000000000000004">
      <c r="A53" s="105"/>
      <c r="B53" s="416"/>
      <c r="C53" s="416"/>
      <c r="D53" s="263"/>
      <c r="E53" s="263"/>
      <c r="F53" s="263"/>
      <c r="G53" s="266"/>
      <c r="H53" s="267"/>
    </row>
    <row r="54" spans="1:8" x14ac:dyDescent="0.55000000000000004">
      <c r="A54" s="105"/>
      <c r="B54" s="416"/>
      <c r="C54" s="416"/>
      <c r="D54" s="263"/>
      <c r="E54" s="263"/>
      <c r="F54" s="263"/>
      <c r="G54" s="266"/>
      <c r="H54" s="267"/>
    </row>
    <row r="55" spans="1:8" x14ac:dyDescent="0.55000000000000004">
      <c r="A55" s="105"/>
      <c r="B55" s="416"/>
      <c r="C55" s="416"/>
      <c r="D55" s="263"/>
      <c r="E55" s="263"/>
      <c r="F55" s="263"/>
      <c r="G55" s="266"/>
      <c r="H55" s="267"/>
    </row>
    <row r="56" spans="1:8" x14ac:dyDescent="0.55000000000000004">
      <c r="A56" s="105"/>
      <c r="B56" s="416"/>
      <c r="C56" s="416"/>
      <c r="D56" s="263"/>
      <c r="E56" s="263"/>
      <c r="F56" s="263"/>
      <c r="G56" s="266"/>
      <c r="H56" s="267"/>
    </row>
    <row r="57" spans="1:8" x14ac:dyDescent="0.55000000000000004">
      <c r="A57" s="105"/>
      <c r="B57" s="416"/>
      <c r="C57" s="416"/>
      <c r="D57" s="263"/>
      <c r="E57" s="263"/>
      <c r="F57" s="263"/>
      <c r="G57" s="266"/>
      <c r="H57" s="267"/>
    </row>
    <row r="58" spans="1:8" x14ac:dyDescent="0.55000000000000004">
      <c r="A58" s="105"/>
      <c r="B58" s="416"/>
      <c r="C58" s="416"/>
      <c r="D58" s="263"/>
      <c r="E58" s="263"/>
      <c r="F58" s="263"/>
      <c r="G58" s="266"/>
      <c r="H58" s="267"/>
    </row>
    <row r="59" spans="1:8" x14ac:dyDescent="0.55000000000000004">
      <c r="A59" s="105"/>
      <c r="B59" s="416"/>
      <c r="C59" s="416"/>
      <c r="D59" s="263"/>
      <c r="E59" s="263"/>
      <c r="F59" s="263"/>
      <c r="G59" s="266"/>
      <c r="H59" s="267"/>
    </row>
    <row r="60" spans="1:8" x14ac:dyDescent="0.55000000000000004">
      <c r="A60" s="105"/>
      <c r="B60" s="416"/>
      <c r="C60" s="416"/>
      <c r="D60" s="263"/>
      <c r="E60" s="263"/>
      <c r="F60" s="263"/>
      <c r="G60" s="266"/>
      <c r="H60" s="267"/>
    </row>
    <row r="61" spans="1:8" x14ac:dyDescent="0.55000000000000004">
      <c r="A61" s="105"/>
      <c r="B61" s="416"/>
      <c r="C61" s="416"/>
      <c r="D61" s="263"/>
      <c r="E61" s="263"/>
      <c r="F61" s="263"/>
      <c r="G61" s="266"/>
      <c r="H61" s="267"/>
    </row>
    <row r="62" spans="1:8" x14ac:dyDescent="0.55000000000000004">
      <c r="A62" s="105"/>
      <c r="B62" s="449" t="s">
        <v>296</v>
      </c>
      <c r="C62" s="449"/>
      <c r="D62" s="263"/>
      <c r="E62" s="263"/>
      <c r="F62" s="263"/>
      <c r="G62" s="266"/>
      <c r="H62" s="267"/>
    </row>
    <row r="63" spans="1:8" x14ac:dyDescent="0.55000000000000004">
      <c r="A63" s="105"/>
      <c r="B63" s="416"/>
      <c r="C63" s="416"/>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309</v>
      </c>
      <c r="B65" s="49" t="s">
        <v>367</v>
      </c>
      <c r="C65" s="119"/>
      <c r="D65" s="146"/>
      <c r="E65" s="146"/>
      <c r="F65" s="146"/>
      <c r="G65" s="140"/>
      <c r="H65" s="141"/>
    </row>
    <row r="66" spans="1:8" x14ac:dyDescent="0.55000000000000004">
      <c r="A66" s="105"/>
      <c r="C66" s="43" t="s">
        <v>368</v>
      </c>
      <c r="D66" s="144">
        <f>D64</f>
        <v>0</v>
      </c>
      <c r="E66" s="144">
        <f t="shared" ref="E66:H66" si="0">E64</f>
        <v>0</v>
      </c>
      <c r="F66" s="144">
        <f t="shared" si="0"/>
        <v>0</v>
      </c>
      <c r="G66" s="144">
        <f t="shared" si="0"/>
        <v>0</v>
      </c>
      <c r="H66" s="201">
        <f t="shared" si="0"/>
        <v>0</v>
      </c>
    </row>
    <row r="67" spans="1:8" x14ac:dyDescent="0.55000000000000004">
      <c r="A67" s="105"/>
      <c r="C67" s="43" t="s">
        <v>369</v>
      </c>
      <c r="E67" s="296" t="e">
        <f>E64/D64</f>
        <v>#DIV/0!</v>
      </c>
      <c r="F67" s="296" t="e">
        <f>F64/D64</f>
        <v>#DIV/0!</v>
      </c>
      <c r="G67" s="296" t="e">
        <f>G64/D64</f>
        <v>#DIV/0!</v>
      </c>
      <c r="H67" s="297" t="e">
        <f>H64/D64</f>
        <v>#DIV/0!</v>
      </c>
    </row>
    <row r="68" spans="1:8" x14ac:dyDescent="0.55000000000000004">
      <c r="A68" s="105"/>
      <c r="C68" s="43" t="s">
        <v>370</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374</v>
      </c>
      <c r="C71" s="142" t="s">
        <v>476</v>
      </c>
      <c r="D71" s="142"/>
      <c r="E71" s="142"/>
      <c r="F71" s="142"/>
      <c r="G71" s="142"/>
      <c r="H71" s="155"/>
    </row>
    <row r="72" spans="1:8" ht="15" customHeight="1" x14ac:dyDescent="0.55000000000000004">
      <c r="A72" s="105"/>
      <c r="B72" s="154" t="s">
        <v>376</v>
      </c>
      <c r="C72" s="142" t="s">
        <v>477</v>
      </c>
      <c r="D72" s="142"/>
      <c r="E72" s="142"/>
      <c r="F72" s="142"/>
      <c r="G72" s="142"/>
      <c r="H72" s="155"/>
    </row>
    <row r="73" spans="1:8" x14ac:dyDescent="0.55000000000000004">
      <c r="A73" s="105"/>
      <c r="B73" s="156"/>
      <c r="C73" s="142"/>
      <c r="D73" s="142"/>
      <c r="E73" s="142"/>
      <c r="F73" s="142"/>
      <c r="G73" s="142"/>
      <c r="H73" s="155"/>
    </row>
    <row r="74" spans="1:8" x14ac:dyDescent="0.55000000000000004">
      <c r="A74" s="73" t="s">
        <v>312</v>
      </c>
      <c r="B74" s="49" t="s">
        <v>378</v>
      </c>
      <c r="E74" s="91"/>
      <c r="F74" s="91"/>
      <c r="G74" s="91"/>
      <c r="H74" s="150"/>
    </row>
    <row r="75" spans="1:8" x14ac:dyDescent="0.55000000000000004">
      <c r="A75" s="105"/>
      <c r="B75" s="432" t="s">
        <v>478</v>
      </c>
      <c r="C75" s="432"/>
      <c r="D75" s="432"/>
      <c r="E75" s="432"/>
      <c r="F75" s="432"/>
      <c r="G75" s="432"/>
      <c r="H75" s="433"/>
    </row>
    <row r="76" spans="1:8" x14ac:dyDescent="0.55000000000000004">
      <c r="A76" s="73"/>
      <c r="B76" s="432"/>
      <c r="C76" s="432"/>
      <c r="D76" s="432"/>
      <c r="E76" s="432"/>
      <c r="F76" s="432"/>
      <c r="G76" s="432"/>
      <c r="H76" s="433"/>
    </row>
    <row r="77" spans="1:8" x14ac:dyDescent="0.55000000000000004">
      <c r="A77" s="73"/>
      <c r="E77" s="91"/>
      <c r="F77" s="91"/>
      <c r="G77" s="91"/>
      <c r="H77" s="150"/>
    </row>
    <row r="78" spans="1:8" x14ac:dyDescent="0.55000000000000004">
      <c r="A78" s="73"/>
      <c r="B78" s="432" t="s">
        <v>479</v>
      </c>
      <c r="C78" s="432"/>
      <c r="D78" s="432"/>
      <c r="E78" s="432"/>
      <c r="F78" s="432"/>
      <c r="G78" s="432"/>
      <c r="H78" s="433"/>
    </row>
    <row r="79" spans="1:8" x14ac:dyDescent="0.55000000000000004">
      <c r="A79" s="73"/>
      <c r="B79" s="432"/>
      <c r="C79" s="432"/>
      <c r="D79" s="432"/>
      <c r="E79" s="432"/>
      <c r="F79" s="432"/>
      <c r="G79" s="432"/>
      <c r="H79" s="433"/>
    </row>
    <row r="80" spans="1:8" x14ac:dyDescent="0.55000000000000004">
      <c r="A80" s="73"/>
      <c r="B80" s="432"/>
      <c r="C80" s="432"/>
      <c r="D80" s="432"/>
      <c r="E80" s="432"/>
      <c r="F80" s="432"/>
      <c r="G80" s="432"/>
      <c r="H80" s="433"/>
    </row>
    <row r="81" spans="1:8" x14ac:dyDescent="0.55000000000000004">
      <c r="A81" s="73"/>
      <c r="B81" s="432"/>
      <c r="C81" s="432"/>
      <c r="D81" s="432"/>
      <c r="E81" s="432"/>
      <c r="F81" s="432"/>
      <c r="G81" s="432"/>
      <c r="H81" s="433"/>
    </row>
    <row r="82" spans="1:8" x14ac:dyDescent="0.55000000000000004">
      <c r="A82" s="73"/>
      <c r="E82" s="91"/>
      <c r="F82" s="91"/>
      <c r="G82" s="91"/>
      <c r="H82" s="150"/>
    </row>
    <row r="83" spans="1:8" x14ac:dyDescent="0.55000000000000004">
      <c r="A83" s="73"/>
      <c r="B83" s="49" t="s">
        <v>283</v>
      </c>
      <c r="D83" s="417"/>
      <c r="E83" s="417"/>
      <c r="F83" s="417"/>
      <c r="G83" s="417"/>
      <c r="H83" s="418"/>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480</v>
      </c>
      <c r="E86" s="157" t="s">
        <v>382</v>
      </c>
      <c r="F86" s="157" t="s">
        <v>383</v>
      </c>
      <c r="G86" s="157"/>
      <c r="H86" s="158"/>
    </row>
    <row r="87" spans="1:8" x14ac:dyDescent="0.55000000000000004">
      <c r="A87" s="73"/>
      <c r="B87" s="159" t="s">
        <v>481</v>
      </c>
      <c r="C87" s="83"/>
      <c r="D87" s="160" t="s">
        <v>385</v>
      </c>
      <c r="E87" s="161" t="s">
        <v>386</v>
      </c>
      <c r="F87" s="161" t="s">
        <v>387</v>
      </c>
      <c r="G87" s="202" t="s">
        <v>388</v>
      </c>
      <c r="H87" s="203"/>
    </row>
    <row r="88" spans="1:8" x14ac:dyDescent="0.55000000000000004">
      <c r="A88" s="73"/>
      <c r="B88" s="43" t="s">
        <v>482</v>
      </c>
      <c r="E88" s="91"/>
      <c r="G88" s="91"/>
      <c r="H88" s="150"/>
    </row>
    <row r="89" spans="1:8" x14ac:dyDescent="0.55000000000000004">
      <c r="A89" s="73"/>
      <c r="C89" s="162" t="e">
        <f>IF(E68="Yes", "Complete Analysis", "N/A - Do Not Complete")</f>
        <v>#DIV/0!</v>
      </c>
      <c r="D89" s="284"/>
      <c r="E89" s="263"/>
      <c r="F89" s="90" t="e">
        <f>E89/E95</f>
        <v>#DIV/0!</v>
      </c>
      <c r="G89" s="441"/>
      <c r="H89" s="442"/>
    </row>
    <row r="90" spans="1:8" x14ac:dyDescent="0.55000000000000004">
      <c r="A90" s="73"/>
      <c r="D90" s="284"/>
      <c r="E90" s="263"/>
      <c r="F90" s="90" t="e">
        <f>E90/E95</f>
        <v>#DIV/0!</v>
      </c>
      <c r="G90" s="441"/>
      <c r="H90" s="442"/>
    </row>
    <row r="91" spans="1:8" x14ac:dyDescent="0.55000000000000004">
      <c r="A91" s="73"/>
      <c r="D91" s="284"/>
      <c r="E91" s="263"/>
      <c r="F91" s="90" t="e">
        <f>E91/E95</f>
        <v>#DIV/0!</v>
      </c>
      <c r="G91" s="441"/>
      <c r="H91" s="442"/>
    </row>
    <row r="92" spans="1:8" x14ac:dyDescent="0.55000000000000004">
      <c r="A92" s="73"/>
      <c r="D92" s="284"/>
      <c r="E92" s="263"/>
      <c r="F92" s="90" t="e">
        <f>E92/E95</f>
        <v>#DIV/0!</v>
      </c>
      <c r="G92" s="441"/>
      <c r="H92" s="442"/>
    </row>
    <row r="93" spans="1:8" x14ac:dyDescent="0.55000000000000004">
      <c r="A93" s="73"/>
      <c r="D93" s="284"/>
      <c r="E93" s="263"/>
      <c r="F93" s="90" t="e">
        <f>E93/E95</f>
        <v>#DIV/0!</v>
      </c>
      <c r="G93" s="441"/>
      <c r="H93" s="442"/>
    </row>
    <row r="94" spans="1:8" x14ac:dyDescent="0.55000000000000004">
      <c r="A94" s="73"/>
      <c r="D94" s="285"/>
      <c r="E94" s="269"/>
      <c r="F94" s="90" t="e">
        <f>E94/E95</f>
        <v>#DIV/0!</v>
      </c>
      <c r="G94" s="445"/>
      <c r="H94" s="446"/>
    </row>
    <row r="95" spans="1:8" x14ac:dyDescent="0.55000000000000004">
      <c r="A95" s="73"/>
      <c r="C95" s="163"/>
      <c r="D95" s="163" t="s">
        <v>483</v>
      </c>
      <c r="E95" s="164">
        <f>SUM(E89:E94)</f>
        <v>0</v>
      </c>
      <c r="F95" s="91"/>
      <c r="G95" s="165" t="s">
        <v>391</v>
      </c>
      <c r="H95" s="289"/>
    </row>
    <row r="96" spans="1:8" x14ac:dyDescent="0.55000000000000004">
      <c r="A96" s="73"/>
      <c r="E96" s="91"/>
      <c r="F96" s="91"/>
      <c r="G96" s="91"/>
      <c r="H96" s="150"/>
    </row>
    <row r="97" spans="1:8" x14ac:dyDescent="0.55000000000000004">
      <c r="A97" s="73"/>
      <c r="B97" s="43" t="s">
        <v>484</v>
      </c>
      <c r="E97" s="91"/>
      <c r="F97" s="91"/>
      <c r="G97" s="91"/>
      <c r="H97" s="150"/>
    </row>
    <row r="98" spans="1:8" x14ac:dyDescent="0.55000000000000004">
      <c r="A98" s="73"/>
      <c r="C98" s="162" t="e">
        <f>IF(F68="Yes", "Complete Analysis", "N/A - Do Not Complete")</f>
        <v>#DIV/0!</v>
      </c>
      <c r="D98" s="284"/>
      <c r="E98" s="263"/>
      <c r="F98" s="90" t="e">
        <f>E98/E104</f>
        <v>#DIV/0!</v>
      </c>
      <c r="G98" s="441"/>
      <c r="H98" s="442"/>
    </row>
    <row r="99" spans="1:8" x14ac:dyDescent="0.55000000000000004">
      <c r="A99" s="73"/>
      <c r="D99" s="284"/>
      <c r="E99" s="263"/>
      <c r="F99" s="90" t="e">
        <f>E99/E104</f>
        <v>#DIV/0!</v>
      </c>
      <c r="G99" s="441"/>
      <c r="H99" s="442"/>
    </row>
    <row r="100" spans="1:8" x14ac:dyDescent="0.55000000000000004">
      <c r="A100" s="73"/>
      <c r="D100" s="284"/>
      <c r="E100" s="263"/>
      <c r="F100" s="90" t="e">
        <f>E100/E104</f>
        <v>#DIV/0!</v>
      </c>
      <c r="G100" s="441"/>
      <c r="H100" s="442"/>
    </row>
    <row r="101" spans="1:8" x14ac:dyDescent="0.55000000000000004">
      <c r="A101" s="73"/>
      <c r="D101" s="284"/>
      <c r="E101" s="263"/>
      <c r="F101" s="90" t="e">
        <f>E101/E104</f>
        <v>#DIV/0!</v>
      </c>
      <c r="G101" s="441"/>
      <c r="H101" s="442"/>
    </row>
    <row r="102" spans="1:8" x14ac:dyDescent="0.55000000000000004">
      <c r="A102" s="73"/>
      <c r="D102" s="284"/>
      <c r="E102" s="263"/>
      <c r="F102" s="90" t="e">
        <f>E102/E104</f>
        <v>#DIV/0!</v>
      </c>
      <c r="G102" s="441"/>
      <c r="H102" s="442"/>
    </row>
    <row r="103" spans="1:8" x14ac:dyDescent="0.55000000000000004">
      <c r="A103" s="73"/>
      <c r="D103" s="285"/>
      <c r="E103" s="269"/>
      <c r="F103" s="90" t="e">
        <f>E103/E104</f>
        <v>#DIV/0!</v>
      </c>
      <c r="G103" s="445"/>
      <c r="H103" s="446"/>
    </row>
    <row r="104" spans="1:8" x14ac:dyDescent="0.55000000000000004">
      <c r="A104" s="73"/>
      <c r="D104" s="163" t="s">
        <v>485</v>
      </c>
      <c r="E104" s="164">
        <f>SUM(E98:E103)</f>
        <v>0</v>
      </c>
      <c r="F104" s="91"/>
      <c r="G104" s="165" t="s">
        <v>391</v>
      </c>
      <c r="H104" s="289"/>
    </row>
    <row r="105" spans="1:8" x14ac:dyDescent="0.55000000000000004">
      <c r="A105" s="73"/>
      <c r="D105" s="163"/>
      <c r="E105" s="139"/>
      <c r="F105" s="91"/>
      <c r="G105" s="165"/>
      <c r="H105" s="205"/>
    </row>
    <row r="106" spans="1:8" x14ac:dyDescent="0.55000000000000004">
      <c r="A106" s="105"/>
      <c r="B106" s="43" t="s">
        <v>486</v>
      </c>
      <c r="E106" s="91"/>
      <c r="F106" s="91"/>
      <c r="G106" s="91"/>
      <c r="H106" s="150"/>
    </row>
    <row r="107" spans="1:8" x14ac:dyDescent="0.55000000000000004">
      <c r="A107" s="105"/>
      <c r="C107" s="162" t="e">
        <f>IF(G68="Yes", "Complete Analysis", "N/A - Do Not Complete")</f>
        <v>#DIV/0!</v>
      </c>
      <c r="D107" s="284"/>
      <c r="E107" s="263"/>
      <c r="F107" s="90" t="e">
        <f>E107/E113</f>
        <v>#DIV/0!</v>
      </c>
      <c r="G107" s="441"/>
      <c r="H107" s="442"/>
    </row>
    <row r="108" spans="1:8" x14ac:dyDescent="0.55000000000000004">
      <c r="A108" s="105"/>
      <c r="D108" s="284"/>
      <c r="E108" s="263"/>
      <c r="F108" s="90" t="e">
        <f>E108/E113</f>
        <v>#DIV/0!</v>
      </c>
      <c r="G108" s="441"/>
      <c r="H108" s="442"/>
    </row>
    <row r="109" spans="1:8" x14ac:dyDescent="0.55000000000000004">
      <c r="A109" s="105"/>
      <c r="D109" s="284"/>
      <c r="E109" s="263"/>
      <c r="F109" s="90" t="e">
        <f>E109/E113</f>
        <v>#DIV/0!</v>
      </c>
      <c r="G109" s="441"/>
      <c r="H109" s="442"/>
    </row>
    <row r="110" spans="1:8" x14ac:dyDescent="0.55000000000000004">
      <c r="A110" s="105"/>
      <c r="D110" s="284"/>
      <c r="E110" s="263"/>
      <c r="F110" s="90" t="e">
        <f>E110/E113</f>
        <v>#DIV/0!</v>
      </c>
      <c r="G110" s="441"/>
      <c r="H110" s="442"/>
    </row>
    <row r="111" spans="1:8" x14ac:dyDescent="0.55000000000000004">
      <c r="A111" s="105"/>
      <c r="D111" s="284"/>
      <c r="E111" s="263"/>
      <c r="F111" s="90" t="e">
        <f>E111/E113</f>
        <v>#DIV/0!</v>
      </c>
      <c r="G111" s="441"/>
      <c r="H111" s="442"/>
    </row>
    <row r="112" spans="1:8" x14ac:dyDescent="0.55000000000000004">
      <c r="A112" s="105"/>
      <c r="D112" s="285"/>
      <c r="E112" s="269"/>
      <c r="F112" s="90" t="e">
        <f>E112/E113</f>
        <v>#DIV/0!</v>
      </c>
      <c r="G112" s="445"/>
      <c r="H112" s="446"/>
    </row>
    <row r="113" spans="1:8" x14ac:dyDescent="0.55000000000000004">
      <c r="A113" s="105"/>
      <c r="D113" s="163" t="s">
        <v>487</v>
      </c>
      <c r="E113" s="164">
        <f>SUM(E107:E112)</f>
        <v>0</v>
      </c>
      <c r="F113" s="91"/>
      <c r="G113" s="165" t="s">
        <v>391</v>
      </c>
      <c r="H113" s="289"/>
    </row>
    <row r="114" spans="1:8" x14ac:dyDescent="0.55000000000000004">
      <c r="A114" s="105"/>
      <c r="E114" s="91"/>
      <c r="F114" s="91"/>
      <c r="G114" s="91"/>
      <c r="H114" s="150"/>
    </row>
    <row r="115" spans="1:8" x14ac:dyDescent="0.55000000000000004">
      <c r="A115" s="105"/>
      <c r="B115" s="43" t="s">
        <v>488</v>
      </c>
      <c r="E115" s="91"/>
      <c r="F115" s="91"/>
      <c r="G115" s="91"/>
      <c r="H115" s="150"/>
    </row>
    <row r="116" spans="1:8" x14ac:dyDescent="0.55000000000000004">
      <c r="A116" s="105"/>
      <c r="C116" s="162" t="e">
        <f>IF(H68="Yes", "Complete Analysis", "N/A - Do Not Complete")</f>
        <v>#DIV/0!</v>
      </c>
      <c r="D116" s="284"/>
      <c r="E116" s="263"/>
      <c r="F116" s="90" t="e">
        <f>E116/E122</f>
        <v>#DIV/0!</v>
      </c>
      <c r="G116" s="441"/>
      <c r="H116" s="442"/>
    </row>
    <row r="117" spans="1:8" x14ac:dyDescent="0.55000000000000004">
      <c r="A117" s="105"/>
      <c r="C117" s="162"/>
      <c r="D117" s="284"/>
      <c r="E117" s="263"/>
      <c r="F117" s="90" t="e">
        <f>E117/E122</f>
        <v>#DIV/0!</v>
      </c>
      <c r="G117" s="441"/>
      <c r="H117" s="442"/>
    </row>
    <row r="118" spans="1:8" x14ac:dyDescent="0.55000000000000004">
      <c r="A118" s="105"/>
      <c r="C118" s="162"/>
      <c r="D118" s="284"/>
      <c r="E118" s="263"/>
      <c r="F118" s="90" t="e">
        <f>E118/E122</f>
        <v>#DIV/0!</v>
      </c>
      <c r="G118" s="441"/>
      <c r="H118" s="442"/>
    </row>
    <row r="119" spans="1:8" x14ac:dyDescent="0.55000000000000004">
      <c r="A119" s="105"/>
      <c r="C119" s="162"/>
      <c r="D119" s="284"/>
      <c r="E119" s="263"/>
      <c r="F119" s="90" t="e">
        <f>E119/E122</f>
        <v>#DIV/0!</v>
      </c>
      <c r="G119" s="441"/>
      <c r="H119" s="442"/>
    </row>
    <row r="120" spans="1:8" x14ac:dyDescent="0.55000000000000004">
      <c r="A120" s="105"/>
      <c r="C120" s="162"/>
      <c r="D120" s="284"/>
      <c r="E120" s="263"/>
      <c r="F120" s="90" t="e">
        <f>E120/E122</f>
        <v>#DIV/0!</v>
      </c>
      <c r="G120" s="441"/>
      <c r="H120" s="442"/>
    </row>
    <row r="121" spans="1:8" x14ac:dyDescent="0.55000000000000004">
      <c r="A121" s="105"/>
      <c r="C121" s="162"/>
      <c r="D121" s="285"/>
      <c r="E121" s="269"/>
      <c r="F121" s="90" t="e">
        <f>E121/E122</f>
        <v>#DIV/0!</v>
      </c>
      <c r="G121" s="445"/>
      <c r="H121" s="446"/>
    </row>
    <row r="122" spans="1:8" x14ac:dyDescent="0.55000000000000004">
      <c r="A122" s="105"/>
      <c r="C122" s="162"/>
      <c r="D122" s="163" t="s">
        <v>489</v>
      </c>
      <c r="E122" s="164">
        <f>SUM(E116:E121)</f>
        <v>0</v>
      </c>
      <c r="F122" s="90"/>
      <c r="G122" s="165" t="s">
        <v>391</v>
      </c>
      <c r="H122" s="289"/>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03" t="s">
        <v>498</v>
      </c>
      <c r="B125" s="404"/>
      <c r="C125" s="404"/>
      <c r="D125" s="404"/>
      <c r="E125" s="404"/>
      <c r="F125" s="404"/>
      <c r="G125" s="404"/>
      <c r="H125" s="405"/>
    </row>
    <row r="126" spans="1:8" ht="15" customHeight="1" x14ac:dyDescent="0.55000000000000004">
      <c r="A126" s="73" t="s">
        <v>317</v>
      </c>
      <c r="B126" s="74" t="s">
        <v>491</v>
      </c>
      <c r="C126" s="74"/>
      <c r="D126" s="74"/>
      <c r="E126" s="74"/>
      <c r="F126" s="74"/>
      <c r="G126" s="74"/>
      <c r="H126" s="206"/>
    </row>
    <row r="127" spans="1:8" x14ac:dyDescent="0.55000000000000004">
      <c r="A127" s="105"/>
      <c r="H127" s="75"/>
    </row>
    <row r="128" spans="1:8" x14ac:dyDescent="0.55000000000000004">
      <c r="A128" s="73"/>
      <c r="B128" s="49" t="s">
        <v>283</v>
      </c>
      <c r="D128" s="417"/>
      <c r="E128" s="417"/>
      <c r="F128" s="417"/>
      <c r="G128" s="417"/>
      <c r="H128" s="418"/>
    </row>
    <row r="129" spans="1:8" x14ac:dyDescent="0.55000000000000004">
      <c r="A129" s="73"/>
      <c r="C129" s="77"/>
      <c r="D129" s="77"/>
      <c r="E129" s="77"/>
      <c r="F129" s="77"/>
      <c r="G129" s="77"/>
      <c r="H129" s="78"/>
    </row>
    <row r="130" spans="1:8" x14ac:dyDescent="0.55000000000000004">
      <c r="A130" s="105"/>
      <c r="E130" s="455" t="s">
        <v>354</v>
      </c>
      <c r="F130" s="456"/>
      <c r="G130" s="456"/>
      <c r="H130" s="457"/>
    </row>
    <row r="131" spans="1:8" x14ac:dyDescent="0.55000000000000004">
      <c r="A131" s="105"/>
      <c r="E131" s="79" t="s">
        <v>319</v>
      </c>
      <c r="F131" s="79" t="s">
        <v>319</v>
      </c>
      <c r="G131" s="79" t="s">
        <v>319</v>
      </c>
      <c r="H131" s="80" t="s">
        <v>319</v>
      </c>
    </row>
    <row r="132" spans="1:8" x14ac:dyDescent="0.55000000000000004">
      <c r="A132" s="105"/>
      <c r="E132" s="79" t="s">
        <v>468</v>
      </c>
      <c r="F132" s="79" t="s">
        <v>469</v>
      </c>
      <c r="G132" s="79" t="s">
        <v>470</v>
      </c>
      <c r="H132" s="80" t="s">
        <v>471</v>
      </c>
    </row>
    <row r="133" spans="1:8" x14ac:dyDescent="0.55000000000000004">
      <c r="A133" s="105"/>
      <c r="B133" s="81" t="s">
        <v>418</v>
      </c>
      <c r="C133" s="82"/>
      <c r="D133" s="83"/>
      <c r="E133" s="82" t="s">
        <v>472</v>
      </c>
      <c r="F133" s="82" t="s">
        <v>473</v>
      </c>
      <c r="G133" s="82" t="s">
        <v>474</v>
      </c>
      <c r="H133" s="134" t="s">
        <v>475</v>
      </c>
    </row>
    <row r="134" spans="1:8" ht="22" customHeight="1" x14ac:dyDescent="0.55000000000000004">
      <c r="A134" s="105"/>
      <c r="B134" s="87" t="s">
        <v>362</v>
      </c>
      <c r="C134" s="79"/>
      <c r="D134" s="79"/>
      <c r="E134" s="79"/>
      <c r="F134" s="79"/>
      <c r="G134" s="79"/>
      <c r="H134" s="80"/>
    </row>
    <row r="135" spans="1:8" ht="15" customHeight="1" x14ac:dyDescent="0.55000000000000004">
      <c r="A135" s="105"/>
      <c r="B135" s="460"/>
      <c r="C135" s="460"/>
      <c r="D135" s="460"/>
      <c r="E135" s="268"/>
      <c r="F135" s="268"/>
      <c r="G135" s="281"/>
      <c r="H135" s="282"/>
    </row>
    <row r="136" spans="1:8" x14ac:dyDescent="0.55000000000000004">
      <c r="A136" s="105"/>
      <c r="B136" s="427"/>
      <c r="C136" s="440"/>
      <c r="D136" s="428"/>
      <c r="E136" s="268"/>
      <c r="F136" s="268"/>
      <c r="G136" s="281"/>
      <c r="H136" s="282"/>
    </row>
    <row r="137" spans="1:8" x14ac:dyDescent="0.55000000000000004">
      <c r="A137" s="105"/>
      <c r="B137" s="427"/>
      <c r="C137" s="440"/>
      <c r="D137" s="428"/>
      <c r="E137" s="268"/>
      <c r="F137" s="268"/>
      <c r="G137" s="281"/>
      <c r="H137" s="282"/>
    </row>
    <row r="138" spans="1:8" x14ac:dyDescent="0.55000000000000004">
      <c r="A138" s="105"/>
      <c r="B138" s="427"/>
      <c r="C138" s="440"/>
      <c r="D138" s="428"/>
      <c r="E138" s="268"/>
      <c r="F138" s="268"/>
      <c r="G138" s="281"/>
      <c r="H138" s="282"/>
    </row>
    <row r="139" spans="1:8" x14ac:dyDescent="0.55000000000000004">
      <c r="A139" s="105"/>
      <c r="B139" s="427"/>
      <c r="C139" s="440"/>
      <c r="D139" s="428"/>
      <c r="E139" s="268"/>
      <c r="F139" s="268"/>
      <c r="G139" s="281"/>
      <c r="H139" s="282"/>
    </row>
    <row r="140" spans="1:8" x14ac:dyDescent="0.55000000000000004">
      <c r="A140" s="105"/>
      <c r="B140" s="427"/>
      <c r="C140" s="440"/>
      <c r="D140" s="428"/>
      <c r="E140" s="268"/>
      <c r="F140" s="268"/>
      <c r="G140" s="281"/>
      <c r="H140" s="282"/>
    </row>
    <row r="141" spans="1:8" x14ac:dyDescent="0.55000000000000004">
      <c r="A141" s="105"/>
      <c r="B141" s="427"/>
      <c r="C141" s="440"/>
      <c r="D141" s="428"/>
      <c r="E141" s="268"/>
      <c r="F141" s="268"/>
      <c r="G141" s="281"/>
      <c r="H141" s="282"/>
    </row>
    <row r="142" spans="1:8" x14ac:dyDescent="0.55000000000000004">
      <c r="A142" s="105"/>
      <c r="B142" s="427"/>
      <c r="C142" s="440"/>
      <c r="D142" s="428"/>
      <c r="E142" s="268"/>
      <c r="F142" s="268"/>
      <c r="G142" s="281"/>
      <c r="H142" s="282"/>
    </row>
    <row r="143" spans="1:8" x14ac:dyDescent="0.55000000000000004">
      <c r="A143" s="105"/>
      <c r="B143" s="427"/>
      <c r="C143" s="440"/>
      <c r="D143" s="428"/>
      <c r="E143" s="268"/>
      <c r="F143" s="268"/>
      <c r="G143" s="281"/>
      <c r="H143" s="282"/>
    </row>
    <row r="144" spans="1:8" x14ac:dyDescent="0.55000000000000004">
      <c r="A144" s="105"/>
      <c r="B144" s="427"/>
      <c r="C144" s="440"/>
      <c r="D144" s="428"/>
      <c r="E144" s="268"/>
      <c r="F144" s="268"/>
      <c r="G144" s="281"/>
      <c r="H144" s="282"/>
    </row>
    <row r="145" spans="1:8" x14ac:dyDescent="0.55000000000000004">
      <c r="A145" s="105"/>
      <c r="B145" s="419" t="s">
        <v>296</v>
      </c>
      <c r="C145" s="420"/>
      <c r="D145" s="421"/>
      <c r="E145" s="268"/>
      <c r="F145" s="268"/>
      <c r="G145" s="281"/>
      <c r="H145" s="282"/>
    </row>
    <row r="146" spans="1:8" x14ac:dyDescent="0.55000000000000004">
      <c r="A146" s="105"/>
      <c r="B146" s="427"/>
      <c r="C146" s="440"/>
      <c r="D146" s="428"/>
      <c r="E146" s="268"/>
      <c r="F146" s="268"/>
      <c r="G146" s="281"/>
      <c r="H146" s="282"/>
    </row>
    <row r="147" spans="1:8" ht="22" customHeight="1" x14ac:dyDescent="0.55000000000000004">
      <c r="A147" s="105"/>
      <c r="B147" s="87" t="s">
        <v>366</v>
      </c>
      <c r="C147" s="112"/>
      <c r="D147" s="139"/>
      <c r="E147" s="139"/>
      <c r="F147" s="139"/>
      <c r="G147" s="140"/>
      <c r="H147" s="141"/>
    </row>
    <row r="148" spans="1:8" ht="15" customHeight="1" x14ac:dyDescent="0.55000000000000004">
      <c r="A148" s="105"/>
      <c r="B148" s="427"/>
      <c r="C148" s="440"/>
      <c r="D148" s="428"/>
      <c r="E148" s="268"/>
      <c r="F148" s="268"/>
      <c r="G148" s="281"/>
      <c r="H148" s="282"/>
    </row>
    <row r="149" spans="1:8" x14ac:dyDescent="0.55000000000000004">
      <c r="A149" s="105"/>
      <c r="B149" s="427"/>
      <c r="C149" s="440"/>
      <c r="D149" s="428"/>
      <c r="E149" s="268"/>
      <c r="F149" s="268"/>
      <c r="G149" s="281"/>
      <c r="H149" s="282"/>
    </row>
    <row r="150" spans="1:8" x14ac:dyDescent="0.55000000000000004">
      <c r="A150" s="105"/>
      <c r="B150" s="427"/>
      <c r="C150" s="440"/>
      <c r="D150" s="428"/>
      <c r="E150" s="268"/>
      <c r="F150" s="268"/>
      <c r="G150" s="281"/>
      <c r="H150" s="282"/>
    </row>
    <row r="151" spans="1:8" x14ac:dyDescent="0.55000000000000004">
      <c r="A151" s="105"/>
      <c r="B151" s="427"/>
      <c r="C151" s="440"/>
      <c r="D151" s="428"/>
      <c r="E151" s="268"/>
      <c r="F151" s="268"/>
      <c r="G151" s="281"/>
      <c r="H151" s="282"/>
    </row>
    <row r="152" spans="1:8" x14ac:dyDescent="0.55000000000000004">
      <c r="A152" s="105"/>
      <c r="B152" s="427"/>
      <c r="C152" s="440"/>
      <c r="D152" s="428"/>
      <c r="E152" s="268"/>
      <c r="F152" s="268"/>
      <c r="G152" s="281"/>
      <c r="H152" s="282"/>
    </row>
    <row r="153" spans="1:8" x14ac:dyDescent="0.55000000000000004">
      <c r="A153" s="105"/>
      <c r="B153" s="427"/>
      <c r="C153" s="440"/>
      <c r="D153" s="428"/>
      <c r="E153" s="268"/>
      <c r="F153" s="268"/>
      <c r="G153" s="281"/>
      <c r="H153" s="282"/>
    </row>
    <row r="154" spans="1:8" x14ac:dyDescent="0.55000000000000004">
      <c r="A154" s="105"/>
      <c r="B154" s="427"/>
      <c r="C154" s="440"/>
      <c r="D154" s="428"/>
      <c r="E154" s="268"/>
      <c r="F154" s="268"/>
      <c r="G154" s="281"/>
      <c r="H154" s="282"/>
    </row>
    <row r="155" spans="1:8" x14ac:dyDescent="0.55000000000000004">
      <c r="A155" s="105"/>
      <c r="B155" s="427"/>
      <c r="C155" s="440"/>
      <c r="D155" s="428"/>
      <c r="E155" s="268"/>
      <c r="F155" s="268"/>
      <c r="G155" s="281"/>
      <c r="H155" s="282"/>
    </row>
    <row r="156" spans="1:8" x14ac:dyDescent="0.55000000000000004">
      <c r="A156" s="105"/>
      <c r="B156" s="427"/>
      <c r="C156" s="440"/>
      <c r="D156" s="428"/>
      <c r="E156" s="268"/>
      <c r="F156" s="268"/>
      <c r="G156" s="281"/>
      <c r="H156" s="282"/>
    </row>
    <row r="157" spans="1:8" x14ac:dyDescent="0.55000000000000004">
      <c r="A157" s="105"/>
      <c r="B157" s="427"/>
      <c r="C157" s="440"/>
      <c r="D157" s="428"/>
      <c r="E157" s="268"/>
      <c r="F157" s="268"/>
      <c r="G157" s="281"/>
      <c r="H157" s="282"/>
    </row>
    <row r="158" spans="1:8" x14ac:dyDescent="0.55000000000000004">
      <c r="A158" s="105"/>
      <c r="B158" s="419" t="s">
        <v>296</v>
      </c>
      <c r="C158" s="420"/>
      <c r="D158" s="421"/>
      <c r="E158" s="268"/>
      <c r="F158" s="268"/>
      <c r="G158" s="281"/>
      <c r="H158" s="282"/>
    </row>
    <row r="159" spans="1:8" x14ac:dyDescent="0.55000000000000004">
      <c r="A159" s="105"/>
      <c r="B159" s="427"/>
      <c r="C159" s="440"/>
      <c r="D159" s="428"/>
      <c r="E159" s="268"/>
      <c r="F159" s="268"/>
      <c r="G159" s="281"/>
      <c r="H159" s="282"/>
    </row>
    <row r="160" spans="1:8" x14ac:dyDescent="0.55000000000000004">
      <c r="A160" s="105"/>
      <c r="B160" s="142"/>
      <c r="C160" s="119"/>
      <c r="D160" s="207"/>
      <c r="E160" s="207"/>
      <c r="F160" s="207"/>
      <c r="G160" s="207"/>
      <c r="H160" s="208"/>
    </row>
    <row r="161" spans="1:8" x14ac:dyDescent="0.55000000000000004">
      <c r="A161" s="73" t="s">
        <v>322</v>
      </c>
      <c r="B161" s="117" t="s">
        <v>323</v>
      </c>
      <c r="C161" s="118"/>
      <c r="D161" s="118"/>
      <c r="E161" s="119"/>
      <c r="F161" s="119"/>
      <c r="G161" s="119"/>
      <c r="H161" s="172"/>
    </row>
    <row r="162" spans="1:8" x14ac:dyDescent="0.55000000000000004">
      <c r="A162" s="105"/>
      <c r="B162" s="414"/>
      <c r="C162" s="414"/>
      <c r="D162" s="414"/>
      <c r="E162" s="414"/>
      <c r="F162" s="414"/>
      <c r="G162" s="414"/>
      <c r="H162" s="415"/>
    </row>
    <row r="163" spans="1:8" x14ac:dyDescent="0.55000000000000004">
      <c r="A163" s="105"/>
      <c r="B163" s="414"/>
      <c r="C163" s="414"/>
      <c r="D163" s="414"/>
      <c r="E163" s="414"/>
      <c r="F163" s="414"/>
      <c r="G163" s="414"/>
      <c r="H163" s="415"/>
    </row>
    <row r="164" spans="1:8" ht="14.7" thickBot="1" x14ac:dyDescent="0.6">
      <c r="A164" s="120"/>
      <c r="B164" s="173"/>
      <c r="C164" s="174"/>
      <c r="D164" s="174"/>
      <c r="E164" s="174"/>
      <c r="F164" s="174"/>
      <c r="G164" s="174"/>
      <c r="H164" s="209"/>
    </row>
    <row r="165" spans="1:8" x14ac:dyDescent="0.55000000000000004">
      <c r="B165" s="137"/>
      <c r="C165" s="119"/>
      <c r="D165" s="119"/>
      <c r="E165" s="119"/>
      <c r="F165" s="119"/>
      <c r="G165" s="119"/>
      <c r="H165" s="119"/>
    </row>
  </sheetData>
  <sheetProtection algorithmName="SHA-512" hashValue="wQ2LvEtRR4zEaVLFGqGUwcpcofTnvE3mA25+MEqabAhV0OzmPkpSIt9F3qB+Sl5BC0TbFCMw+BWn9hU203nWoQ==" saltValue="bCiw2LGs1vKmLfripN9eQA==" spinCount="100000" sheet="1" objects="1" scenarios="1" insertRows="0"/>
  <mergeCells count="86">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109" priority="1">
      <formula>AND($F$11="no",$F$13="no",$F$15="no",$F$17="no")</formula>
    </cfRule>
  </conditionalFormatting>
  <conditionalFormatting sqref="E39:E50 E52:E64 E66:E69 B88:H95 E135:E146 E148:E159">
    <cfRule type="expression" dxfId="108" priority="5">
      <formula>$F$11="no"</formula>
    </cfRule>
  </conditionalFormatting>
  <conditionalFormatting sqref="F39:F50 F52:F64 F66:F69 B97:H104 F135:F146 F148:F159">
    <cfRule type="expression" dxfId="107" priority="4">
      <formula>$F$13="no"</formula>
    </cfRule>
  </conditionalFormatting>
  <conditionalFormatting sqref="G39:G50 G52:G64 G66:G69 B106:H113 G135:G146 G148:G159">
    <cfRule type="expression" dxfId="106" priority="3">
      <formula>$F$15="no"</formula>
    </cfRule>
  </conditionalFormatting>
  <conditionalFormatting sqref="H39:H50 H52:H64 H66:H69 B115:H122 H135:H146 H148:H159">
    <cfRule type="expression" dxfId="105" priority="2">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'Yes or No'!$A:$A</xm:f>
          </x14:formula1>
          <xm:sqref>F13 F15 F17 F11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H164"/>
  <sheetViews>
    <sheetView showGridLines="0" zoomScaleNormal="100" workbookViewId="0">
      <pane ySplit="7" topLeftCell="A8" activePane="bottomLeft" state="frozen"/>
      <selection pane="bottomLeft"/>
    </sheetView>
  </sheetViews>
  <sheetFormatPr defaultColWidth="9.15625" defaultRowHeight="14.4" x14ac:dyDescent="0.55000000000000004"/>
  <cols>
    <col min="1" max="1" width="3" style="43" customWidth="1"/>
    <col min="2" max="2" width="12.578125" style="43" customWidth="1"/>
    <col min="3" max="3" width="45" style="43" customWidth="1"/>
    <col min="4" max="4" width="15.83984375" style="43" customWidth="1"/>
    <col min="5" max="8" width="18.15625" style="43" customWidth="1"/>
    <col min="9" max="16384" width="9.15625" style="43"/>
  </cols>
  <sheetData>
    <row r="1" spans="1:8" ht="18.75" customHeight="1" x14ac:dyDescent="0.7">
      <c r="A1" s="42" t="str">
        <f>'Cover and Instructions'!A1</f>
        <v>Georgia State Health Benefit Plan MHPAEA Parity</v>
      </c>
      <c r="H1" s="44" t="s">
        <v>59</v>
      </c>
    </row>
    <row r="2" spans="1:8" ht="25.8" x14ac:dyDescent="0.95">
      <c r="A2" s="45" t="s">
        <v>1</v>
      </c>
    </row>
    <row r="3" spans="1:8" ht="20.399999999999999" x14ac:dyDescent="0.75">
      <c r="A3" s="47" t="s">
        <v>499</v>
      </c>
    </row>
    <row r="5" spans="1:8" x14ac:dyDescent="0.55000000000000004">
      <c r="A5" s="49" t="s">
        <v>2</v>
      </c>
      <c r="C5" s="50" t="str">
        <f>'Cover and Instructions'!$D$4</f>
        <v>UnitedHealthcare</v>
      </c>
      <c r="D5" s="50"/>
      <c r="E5" s="50"/>
      <c r="F5" s="50"/>
      <c r="G5" s="50"/>
      <c r="H5" s="50"/>
    </row>
    <row r="6" spans="1:8" x14ac:dyDescent="0.55000000000000004">
      <c r="A6" s="49" t="s">
        <v>272</v>
      </c>
      <c r="C6" s="50" t="str">
        <f>'Cover and Instructions'!D5</f>
        <v>UnitedHealthcare Statewide Statewide HMO</v>
      </c>
      <c r="D6" s="50"/>
      <c r="E6" s="50"/>
      <c r="F6" s="50"/>
      <c r="G6" s="50"/>
      <c r="H6" s="50"/>
    </row>
    <row r="7" spans="1:8" ht="14.7" thickBot="1" x14ac:dyDescent="0.6"/>
    <row r="8" spans="1:8" x14ac:dyDescent="0.55000000000000004">
      <c r="A8" s="52" t="s">
        <v>273</v>
      </c>
      <c r="B8" s="53"/>
      <c r="C8" s="53"/>
      <c r="D8" s="53"/>
      <c r="E8" s="53"/>
      <c r="F8" s="53"/>
      <c r="G8" s="53"/>
      <c r="H8" s="54"/>
    </row>
    <row r="9" spans="1:8" ht="15" customHeight="1" x14ac:dyDescent="0.55000000000000004">
      <c r="A9" s="55" t="s">
        <v>274</v>
      </c>
      <c r="B9" s="56"/>
      <c r="C9" s="56"/>
      <c r="D9" s="56"/>
      <c r="E9" s="56"/>
      <c r="F9" s="56"/>
      <c r="G9" s="56"/>
      <c r="H9" s="57"/>
    </row>
    <row r="10" spans="1:8" x14ac:dyDescent="0.55000000000000004">
      <c r="A10" s="58"/>
      <c r="B10" s="59"/>
      <c r="C10" s="59"/>
      <c r="D10" s="59"/>
      <c r="E10" s="59"/>
      <c r="F10" s="59"/>
      <c r="G10" s="59"/>
      <c r="H10" s="60"/>
    </row>
    <row r="11" spans="1:8" x14ac:dyDescent="0.55000000000000004">
      <c r="A11" s="61" t="s">
        <v>275</v>
      </c>
      <c r="B11" s="62" t="s">
        <v>500</v>
      </c>
      <c r="C11" s="59"/>
      <c r="D11" s="59"/>
      <c r="E11" s="59"/>
      <c r="F11" s="128" t="s">
        <v>163</v>
      </c>
      <c r="G11" s="64" t="str">
        <f>IF(F11="yes","  Complete Section 1 and Section 2","")</f>
        <v/>
      </c>
      <c r="H11" s="60"/>
    </row>
    <row r="12" spans="1:8" ht="6" customHeight="1" x14ac:dyDescent="0.55000000000000004">
      <c r="A12" s="61"/>
      <c r="B12" s="62"/>
      <c r="C12" s="59"/>
      <c r="D12" s="59"/>
      <c r="E12" s="59"/>
      <c r="F12" s="59"/>
      <c r="G12" s="64"/>
      <c r="H12" s="60"/>
    </row>
    <row r="13" spans="1:8" x14ac:dyDescent="0.55000000000000004">
      <c r="A13" s="61" t="s">
        <v>277</v>
      </c>
      <c r="B13" s="62" t="s">
        <v>501</v>
      </c>
      <c r="C13" s="59"/>
      <c r="D13" s="59"/>
      <c r="E13" s="59"/>
      <c r="F13" s="63" t="s">
        <v>163</v>
      </c>
      <c r="G13" s="64" t="str">
        <f>IF(F13="yes","  Complete Section 1 and Section 2","")</f>
        <v/>
      </c>
      <c r="H13" s="60"/>
    </row>
    <row r="14" spans="1:8" ht="6" customHeight="1" x14ac:dyDescent="0.55000000000000004">
      <c r="A14" s="61"/>
      <c r="B14" s="62"/>
      <c r="C14" s="59"/>
      <c r="D14" s="59"/>
      <c r="E14" s="59"/>
      <c r="F14" s="59"/>
      <c r="G14" s="64"/>
      <c r="H14" s="60"/>
    </row>
    <row r="15" spans="1:8" x14ac:dyDescent="0.55000000000000004">
      <c r="A15" s="61" t="s">
        <v>343</v>
      </c>
      <c r="B15" s="62" t="s">
        <v>502</v>
      </c>
      <c r="C15" s="59"/>
      <c r="D15" s="59"/>
      <c r="E15" s="59"/>
      <c r="F15" s="63" t="s">
        <v>163</v>
      </c>
      <c r="G15" s="64" t="str">
        <f>IF(F15="yes","  Complete Section 1 and Section 2","")</f>
        <v/>
      </c>
      <c r="H15" s="60"/>
    </row>
    <row r="16" spans="1:8" ht="6" customHeight="1" x14ac:dyDescent="0.55000000000000004">
      <c r="A16" s="61"/>
      <c r="B16" s="62"/>
      <c r="C16" s="59"/>
      <c r="D16" s="59"/>
      <c r="E16" s="59"/>
      <c r="F16" s="59"/>
      <c r="G16" s="64"/>
      <c r="H16" s="60"/>
    </row>
    <row r="17" spans="1:8" x14ac:dyDescent="0.55000000000000004">
      <c r="A17" s="61" t="s">
        <v>345</v>
      </c>
      <c r="B17" s="62" t="s">
        <v>503</v>
      </c>
      <c r="C17" s="59"/>
      <c r="D17" s="59"/>
      <c r="E17" s="59"/>
      <c r="F17" s="63" t="s">
        <v>163</v>
      </c>
      <c r="G17" s="64" t="str">
        <f>IF(F17="yes","  Complete Section 1 and Section 2","")</f>
        <v/>
      </c>
      <c r="H17" s="60"/>
    </row>
    <row r="18" spans="1:8" ht="5.25" customHeight="1" x14ac:dyDescent="0.55000000000000004">
      <c r="A18" s="61"/>
      <c r="B18" s="62"/>
      <c r="C18" s="59"/>
      <c r="D18" s="59"/>
      <c r="E18" s="59"/>
      <c r="F18" s="59"/>
      <c r="G18" s="66"/>
      <c r="H18" s="60"/>
    </row>
    <row r="19" spans="1:8" x14ac:dyDescent="0.55000000000000004">
      <c r="A19" s="61" t="s">
        <v>347</v>
      </c>
      <c r="B19" s="461" t="s">
        <v>463</v>
      </c>
      <c r="C19" s="461"/>
      <c r="D19" s="461"/>
      <c r="E19" s="461"/>
      <c r="F19" s="461"/>
      <c r="G19" s="461"/>
      <c r="H19" s="462"/>
    </row>
    <row r="20" spans="1:8" x14ac:dyDescent="0.55000000000000004">
      <c r="A20" s="200"/>
      <c r="B20" s="461"/>
      <c r="C20" s="461"/>
      <c r="D20" s="461"/>
      <c r="E20" s="461"/>
      <c r="F20" s="461"/>
      <c r="G20" s="461"/>
      <c r="H20" s="462"/>
    </row>
    <row r="21" spans="1:8" x14ac:dyDescent="0.55000000000000004">
      <c r="A21" s="200"/>
      <c r="B21" s="461"/>
      <c r="C21" s="461"/>
      <c r="D21" s="461"/>
      <c r="E21" s="461"/>
      <c r="F21" s="461"/>
      <c r="G21" s="461"/>
      <c r="H21" s="462"/>
    </row>
    <row r="22" spans="1:8" x14ac:dyDescent="0.55000000000000004">
      <c r="A22" s="200"/>
      <c r="B22" s="461"/>
      <c r="C22" s="461"/>
      <c r="D22" s="461"/>
      <c r="E22" s="461"/>
      <c r="F22" s="461"/>
      <c r="G22" s="461"/>
      <c r="H22" s="462"/>
    </row>
    <row r="23" spans="1:8" x14ac:dyDescent="0.55000000000000004">
      <c r="A23" s="61"/>
      <c r="B23" s="436"/>
      <c r="C23" s="463"/>
      <c r="D23" s="463"/>
      <c r="E23" s="463"/>
      <c r="F23" s="463"/>
      <c r="G23" s="463"/>
      <c r="H23" s="464"/>
    </row>
    <row r="24" spans="1:8" x14ac:dyDescent="0.55000000000000004">
      <c r="A24" s="61"/>
      <c r="B24" s="465"/>
      <c r="C24" s="465"/>
      <c r="D24" s="465"/>
      <c r="E24" s="465"/>
      <c r="F24" s="465"/>
      <c r="G24" s="465"/>
      <c r="H24" s="466"/>
    </row>
    <row r="25" spans="1:8" ht="14.7" thickBot="1" x14ac:dyDescent="0.6">
      <c r="A25" s="67"/>
      <c r="B25" s="68"/>
      <c r="C25" s="69"/>
      <c r="D25" s="69"/>
      <c r="E25" s="69"/>
      <c r="F25" s="69"/>
      <c r="G25" s="70"/>
      <c r="H25" s="72"/>
    </row>
    <row r="26" spans="1:8" ht="14.7" thickBot="1" x14ac:dyDescent="0.6"/>
    <row r="27" spans="1:8" ht="15.9" thickBot="1" x14ac:dyDescent="0.65">
      <c r="A27" s="403" t="s">
        <v>504</v>
      </c>
      <c r="B27" s="404"/>
      <c r="C27" s="404"/>
      <c r="D27" s="404"/>
      <c r="E27" s="404"/>
      <c r="F27" s="404"/>
      <c r="G27" s="404"/>
      <c r="H27" s="405"/>
    </row>
    <row r="28" spans="1:8" x14ac:dyDescent="0.55000000000000004">
      <c r="A28" s="73" t="s">
        <v>280</v>
      </c>
      <c r="B28" s="430" t="s">
        <v>465</v>
      </c>
      <c r="C28" s="430"/>
      <c r="D28" s="430"/>
      <c r="E28" s="430"/>
      <c r="F28" s="430"/>
      <c r="G28" s="430"/>
      <c r="H28" s="431"/>
    </row>
    <row r="29" spans="1:8" x14ac:dyDescent="0.55000000000000004">
      <c r="A29" s="73"/>
      <c r="B29" s="432"/>
      <c r="C29" s="432"/>
      <c r="D29" s="432"/>
      <c r="E29" s="432"/>
      <c r="F29" s="432"/>
      <c r="G29" s="432"/>
      <c r="H29" s="433"/>
    </row>
    <row r="30" spans="1:8" x14ac:dyDescent="0.55000000000000004">
      <c r="A30" s="73"/>
      <c r="B30" s="76" t="s">
        <v>282</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283</v>
      </c>
      <c r="D32" s="417"/>
      <c r="E32" s="417"/>
      <c r="F32" s="417"/>
      <c r="G32" s="417"/>
      <c r="H32" s="418"/>
    </row>
    <row r="33" spans="1:8" x14ac:dyDescent="0.55000000000000004">
      <c r="A33" s="73"/>
      <c r="C33" s="77"/>
      <c r="D33" s="77"/>
      <c r="E33" s="77"/>
      <c r="F33" s="77"/>
      <c r="G33" s="77"/>
      <c r="H33" s="78"/>
    </row>
    <row r="34" spans="1:8" ht="15" customHeight="1" x14ac:dyDescent="0.55000000000000004">
      <c r="A34" s="105"/>
      <c r="B34" s="77"/>
      <c r="C34" s="77"/>
      <c r="D34" s="77"/>
      <c r="E34" s="434" t="s">
        <v>466</v>
      </c>
      <c r="F34" s="434"/>
      <c r="G34" s="434"/>
      <c r="H34" s="435"/>
    </row>
    <row r="35" spans="1:8" x14ac:dyDescent="0.55000000000000004">
      <c r="A35" s="105"/>
      <c r="E35" s="77" t="s">
        <v>467</v>
      </c>
      <c r="F35" s="77" t="s">
        <v>467</v>
      </c>
      <c r="G35" s="77" t="s">
        <v>467</v>
      </c>
      <c r="H35" s="78" t="s">
        <v>467</v>
      </c>
    </row>
    <row r="36" spans="1:8" x14ac:dyDescent="0.55000000000000004">
      <c r="A36" s="105"/>
      <c r="B36" s="79"/>
      <c r="C36" s="79"/>
      <c r="D36" s="79" t="s">
        <v>442</v>
      </c>
      <c r="E36" s="79" t="s">
        <v>468</v>
      </c>
      <c r="F36" s="79" t="s">
        <v>469</v>
      </c>
      <c r="G36" s="79" t="s">
        <v>470</v>
      </c>
      <c r="H36" s="80" t="s">
        <v>471</v>
      </c>
    </row>
    <row r="37" spans="1:8" x14ac:dyDescent="0.55000000000000004">
      <c r="A37" s="105"/>
      <c r="B37" s="81" t="s">
        <v>443</v>
      </c>
      <c r="C37" s="82"/>
      <c r="D37" s="82" t="s">
        <v>284</v>
      </c>
      <c r="E37" s="82" t="s">
        <v>472</v>
      </c>
      <c r="F37" s="82" t="s">
        <v>473</v>
      </c>
      <c r="G37" s="82" t="s">
        <v>474</v>
      </c>
      <c r="H37" s="134" t="s">
        <v>475</v>
      </c>
    </row>
    <row r="38" spans="1:8" ht="22" customHeight="1" x14ac:dyDescent="0.55000000000000004">
      <c r="A38" s="105"/>
      <c r="B38" s="87" t="s">
        <v>362</v>
      </c>
      <c r="C38" s="79"/>
      <c r="D38" s="79"/>
      <c r="E38" s="79"/>
      <c r="F38" s="79"/>
      <c r="G38" s="79"/>
      <c r="H38" s="80"/>
    </row>
    <row r="39" spans="1:8" ht="15" customHeight="1" x14ac:dyDescent="0.55000000000000004">
      <c r="A39" s="105"/>
      <c r="B39" s="416"/>
      <c r="C39" s="416"/>
      <c r="D39" s="263"/>
      <c r="E39" s="263"/>
      <c r="F39" s="263"/>
      <c r="G39" s="266"/>
      <c r="H39" s="267"/>
    </row>
    <row r="40" spans="1:8" x14ac:dyDescent="0.55000000000000004">
      <c r="A40" s="105"/>
      <c r="B40" s="416"/>
      <c r="C40" s="416"/>
      <c r="D40" s="263"/>
      <c r="E40" s="263"/>
      <c r="F40" s="263"/>
      <c r="G40" s="266"/>
      <c r="H40" s="267"/>
    </row>
    <row r="41" spans="1:8" x14ac:dyDescent="0.55000000000000004">
      <c r="A41" s="105"/>
      <c r="B41" s="416"/>
      <c r="C41" s="416"/>
      <c r="D41" s="263"/>
      <c r="E41" s="263"/>
      <c r="F41" s="263"/>
      <c r="G41" s="266"/>
      <c r="H41" s="267"/>
    </row>
    <row r="42" spans="1:8" x14ac:dyDescent="0.55000000000000004">
      <c r="A42" s="105"/>
      <c r="B42" s="416"/>
      <c r="C42" s="416"/>
      <c r="D42" s="263"/>
      <c r="E42" s="263"/>
      <c r="F42" s="263"/>
      <c r="G42" s="266"/>
      <c r="H42" s="267"/>
    </row>
    <row r="43" spans="1:8" x14ac:dyDescent="0.55000000000000004">
      <c r="A43" s="105"/>
      <c r="B43" s="416"/>
      <c r="C43" s="416"/>
      <c r="D43" s="263"/>
      <c r="E43" s="263"/>
      <c r="F43" s="263"/>
      <c r="G43" s="266"/>
      <c r="H43" s="267"/>
    </row>
    <row r="44" spans="1:8" x14ac:dyDescent="0.55000000000000004">
      <c r="A44" s="105"/>
      <c r="B44" s="416"/>
      <c r="C44" s="416"/>
      <c r="D44" s="263"/>
      <c r="E44" s="263"/>
      <c r="F44" s="263"/>
      <c r="G44" s="266"/>
      <c r="H44" s="267"/>
    </row>
    <row r="45" spans="1:8" x14ac:dyDescent="0.55000000000000004">
      <c r="A45" s="105"/>
      <c r="B45" s="416"/>
      <c r="C45" s="416"/>
      <c r="D45" s="263"/>
      <c r="E45" s="263"/>
      <c r="F45" s="263"/>
      <c r="G45" s="266"/>
      <c r="H45" s="267"/>
    </row>
    <row r="46" spans="1:8" x14ac:dyDescent="0.55000000000000004">
      <c r="A46" s="105"/>
      <c r="B46" s="416"/>
      <c r="C46" s="416"/>
      <c r="D46" s="263"/>
      <c r="E46" s="263"/>
      <c r="F46" s="263"/>
      <c r="G46" s="266"/>
      <c r="H46" s="267"/>
    </row>
    <row r="47" spans="1:8" x14ac:dyDescent="0.55000000000000004">
      <c r="A47" s="105"/>
      <c r="B47" s="416"/>
      <c r="C47" s="416"/>
      <c r="D47" s="263"/>
      <c r="E47" s="263"/>
      <c r="F47" s="263"/>
      <c r="G47" s="266"/>
      <c r="H47" s="267"/>
    </row>
    <row r="48" spans="1:8" x14ac:dyDescent="0.55000000000000004">
      <c r="A48" s="105"/>
      <c r="B48" s="416"/>
      <c r="C48" s="416"/>
      <c r="D48" s="263"/>
      <c r="E48" s="263"/>
      <c r="F48" s="263"/>
      <c r="G48" s="266"/>
      <c r="H48" s="267"/>
    </row>
    <row r="49" spans="1:8" x14ac:dyDescent="0.55000000000000004">
      <c r="A49" s="105"/>
      <c r="B49" s="449" t="s">
        <v>296</v>
      </c>
      <c r="C49" s="449"/>
      <c r="D49" s="263"/>
      <c r="E49" s="263"/>
      <c r="F49" s="263"/>
      <c r="G49" s="266"/>
      <c r="H49" s="267"/>
    </row>
    <row r="50" spans="1:8" x14ac:dyDescent="0.55000000000000004">
      <c r="A50" s="105"/>
      <c r="B50" s="416"/>
      <c r="C50" s="416"/>
      <c r="D50" s="263"/>
      <c r="E50" s="263"/>
      <c r="F50" s="263"/>
      <c r="G50" s="266"/>
      <c r="H50" s="267"/>
    </row>
    <row r="51" spans="1:8" ht="22" customHeight="1" x14ac:dyDescent="0.55000000000000004">
      <c r="A51" s="105"/>
      <c r="B51" s="87" t="s">
        <v>366</v>
      </c>
      <c r="C51" s="112"/>
      <c r="D51" s="139"/>
      <c r="E51" s="139"/>
      <c r="F51" s="139"/>
      <c r="G51" s="140"/>
      <c r="H51" s="141"/>
    </row>
    <row r="52" spans="1:8" x14ac:dyDescent="0.55000000000000004">
      <c r="A52" s="105"/>
      <c r="B52" s="416"/>
      <c r="C52" s="416"/>
      <c r="D52" s="263"/>
      <c r="E52" s="263"/>
      <c r="F52" s="263"/>
      <c r="G52" s="266"/>
      <c r="H52" s="267"/>
    </row>
    <row r="53" spans="1:8" x14ac:dyDescent="0.55000000000000004">
      <c r="A53" s="105"/>
      <c r="B53" s="416"/>
      <c r="C53" s="416"/>
      <c r="D53" s="263"/>
      <c r="E53" s="263"/>
      <c r="F53" s="263"/>
      <c r="G53" s="266"/>
      <c r="H53" s="267"/>
    </row>
    <row r="54" spans="1:8" x14ac:dyDescent="0.55000000000000004">
      <c r="A54" s="105"/>
      <c r="B54" s="416"/>
      <c r="C54" s="416"/>
      <c r="D54" s="263"/>
      <c r="E54" s="263"/>
      <c r="F54" s="263"/>
      <c r="G54" s="266"/>
      <c r="H54" s="267"/>
    </row>
    <row r="55" spans="1:8" x14ac:dyDescent="0.55000000000000004">
      <c r="A55" s="105"/>
      <c r="B55" s="416"/>
      <c r="C55" s="416"/>
      <c r="D55" s="263"/>
      <c r="E55" s="263"/>
      <c r="F55" s="263"/>
      <c r="G55" s="266"/>
      <c r="H55" s="267"/>
    </row>
    <row r="56" spans="1:8" x14ac:dyDescent="0.55000000000000004">
      <c r="A56" s="105"/>
      <c r="B56" s="416"/>
      <c r="C56" s="416"/>
      <c r="D56" s="263"/>
      <c r="E56" s="263"/>
      <c r="F56" s="263"/>
      <c r="G56" s="266"/>
      <c r="H56" s="267"/>
    </row>
    <row r="57" spans="1:8" x14ac:dyDescent="0.55000000000000004">
      <c r="A57" s="105"/>
      <c r="B57" s="416"/>
      <c r="C57" s="416"/>
      <c r="D57" s="263"/>
      <c r="E57" s="263"/>
      <c r="F57" s="263"/>
      <c r="G57" s="266"/>
      <c r="H57" s="267"/>
    </row>
    <row r="58" spans="1:8" x14ac:dyDescent="0.55000000000000004">
      <c r="A58" s="105"/>
      <c r="B58" s="416"/>
      <c r="C58" s="416"/>
      <c r="D58" s="263"/>
      <c r="E58" s="263"/>
      <c r="F58" s="263"/>
      <c r="G58" s="266"/>
      <c r="H58" s="267"/>
    </row>
    <row r="59" spans="1:8" x14ac:dyDescent="0.55000000000000004">
      <c r="A59" s="105"/>
      <c r="B59" s="416"/>
      <c r="C59" s="416"/>
      <c r="D59" s="263"/>
      <c r="E59" s="263"/>
      <c r="F59" s="263"/>
      <c r="G59" s="266"/>
      <c r="H59" s="267"/>
    </row>
    <row r="60" spans="1:8" x14ac:dyDescent="0.55000000000000004">
      <c r="A60" s="105"/>
      <c r="B60" s="416"/>
      <c r="C60" s="416"/>
      <c r="D60" s="263"/>
      <c r="E60" s="263"/>
      <c r="F60" s="263"/>
      <c r="G60" s="266"/>
      <c r="H60" s="267"/>
    </row>
    <row r="61" spans="1:8" x14ac:dyDescent="0.55000000000000004">
      <c r="A61" s="105"/>
      <c r="B61" s="416"/>
      <c r="C61" s="416"/>
      <c r="D61" s="263"/>
      <c r="E61" s="263"/>
      <c r="F61" s="263"/>
      <c r="G61" s="266"/>
      <c r="H61" s="267"/>
    </row>
    <row r="62" spans="1:8" x14ac:dyDescent="0.55000000000000004">
      <c r="A62" s="105"/>
      <c r="B62" s="449" t="s">
        <v>296</v>
      </c>
      <c r="C62" s="449"/>
      <c r="D62" s="263"/>
      <c r="E62" s="263"/>
      <c r="F62" s="263"/>
      <c r="G62" s="266"/>
      <c r="H62" s="267"/>
    </row>
    <row r="63" spans="1:8" x14ac:dyDescent="0.55000000000000004">
      <c r="A63" s="105"/>
      <c r="B63" s="416"/>
      <c r="C63" s="416"/>
      <c r="D63" s="263"/>
      <c r="E63" s="263"/>
      <c r="F63" s="263"/>
      <c r="G63" s="266"/>
      <c r="H63" s="267"/>
    </row>
    <row r="64" spans="1:8" x14ac:dyDescent="0.55000000000000004">
      <c r="A64" s="105"/>
      <c r="B64" s="142"/>
      <c r="C64" s="119"/>
      <c r="D64" s="144">
        <f>SUM(D39:D63)</f>
        <v>0</v>
      </c>
      <c r="E64" s="144">
        <f>SUM(E39:E63)</f>
        <v>0</v>
      </c>
      <c r="F64" s="144">
        <f>SUM(F39:F63)</f>
        <v>0</v>
      </c>
      <c r="G64" s="144">
        <f>SUM(G39:G63)</f>
        <v>0</v>
      </c>
      <c r="H64" s="201">
        <f>SUM(H39:H63)</f>
        <v>0</v>
      </c>
    </row>
    <row r="65" spans="1:8" x14ac:dyDescent="0.55000000000000004">
      <c r="A65" s="73" t="s">
        <v>309</v>
      </c>
      <c r="B65" s="49" t="s">
        <v>367</v>
      </c>
      <c r="C65" s="119"/>
      <c r="D65" s="146"/>
      <c r="E65" s="146"/>
      <c r="F65" s="146"/>
      <c r="G65" s="140"/>
      <c r="H65" s="141"/>
    </row>
    <row r="66" spans="1:8" x14ac:dyDescent="0.55000000000000004">
      <c r="A66" s="105"/>
      <c r="C66" s="43" t="s">
        <v>368</v>
      </c>
      <c r="D66" s="144">
        <f>D64</f>
        <v>0</v>
      </c>
      <c r="E66" s="144">
        <f t="shared" ref="E66:H66" si="0">E64</f>
        <v>0</v>
      </c>
      <c r="F66" s="144">
        <f t="shared" si="0"/>
        <v>0</v>
      </c>
      <c r="G66" s="144">
        <f t="shared" si="0"/>
        <v>0</v>
      </c>
      <c r="H66" s="201">
        <f t="shared" si="0"/>
        <v>0</v>
      </c>
    </row>
    <row r="67" spans="1:8" x14ac:dyDescent="0.55000000000000004">
      <c r="A67" s="105"/>
      <c r="C67" s="43" t="s">
        <v>369</v>
      </c>
      <c r="E67" s="296" t="e">
        <f>E64/D64</f>
        <v>#DIV/0!</v>
      </c>
      <c r="F67" s="296" t="e">
        <f>F64/D64</f>
        <v>#DIV/0!</v>
      </c>
      <c r="G67" s="296" t="e">
        <f>G64/D64</f>
        <v>#DIV/0!</v>
      </c>
      <c r="H67" s="297" t="e">
        <f>H64/D64</f>
        <v>#DIV/0!</v>
      </c>
    </row>
    <row r="68" spans="1:8" x14ac:dyDescent="0.55000000000000004">
      <c r="A68" s="105"/>
      <c r="C68" s="43" t="s">
        <v>370</v>
      </c>
      <c r="E68" s="91" t="e">
        <f>IF(E67&gt;=(2/3),"Yes","No")</f>
        <v>#DIV/0!</v>
      </c>
      <c r="F68" s="91" t="e">
        <f>IF(F67&gt;=(2/3),"Yes","No")</f>
        <v>#DIV/0!</v>
      </c>
      <c r="G68" s="91" t="e">
        <f>IF(G67&gt;=(2/3),"Yes","No")</f>
        <v>#DIV/0!</v>
      </c>
      <c r="H68" s="150" t="e">
        <f>IF(H67&gt;=(2/3),"Yes","No")</f>
        <v>#DIV/0!</v>
      </c>
    </row>
    <row r="69" spans="1:8" x14ac:dyDescent="0.55000000000000004">
      <c r="A69" s="105"/>
      <c r="E69" s="153" t="e">
        <f>IF(E68="No", "Note A", "Note B")</f>
        <v>#DIV/0!</v>
      </c>
      <c r="F69" s="153" t="e">
        <f>IF(F68="No", "Note A", "Note B")</f>
        <v>#DIV/0!</v>
      </c>
      <c r="G69" s="153" t="e">
        <f>IF(G68="No", "Note A", "Note B")</f>
        <v>#DIV/0!</v>
      </c>
      <c r="H69" s="183" t="e">
        <f>IF(H68="No", "Note A", "Note B")</f>
        <v>#DIV/0!</v>
      </c>
    </row>
    <row r="70" spans="1:8" x14ac:dyDescent="0.55000000000000004">
      <c r="A70" s="105"/>
      <c r="E70" s="153"/>
      <c r="F70" s="153"/>
      <c r="G70" s="153"/>
      <c r="H70" s="183"/>
    </row>
    <row r="71" spans="1:8" ht="15" customHeight="1" x14ac:dyDescent="0.55000000000000004">
      <c r="A71" s="105"/>
      <c r="B71" s="154" t="s">
        <v>374</v>
      </c>
      <c r="C71" s="142" t="s">
        <v>476</v>
      </c>
      <c r="D71" s="142"/>
      <c r="E71" s="142"/>
      <c r="F71" s="142"/>
      <c r="G71" s="142"/>
      <c r="H71" s="155"/>
    </row>
    <row r="72" spans="1:8" ht="30.75" customHeight="1" x14ac:dyDescent="0.55000000000000004">
      <c r="A72" s="105"/>
      <c r="B72" s="210" t="s">
        <v>376</v>
      </c>
      <c r="C72" s="467" t="s">
        <v>477</v>
      </c>
      <c r="D72" s="467"/>
      <c r="E72" s="467"/>
      <c r="F72" s="467"/>
      <c r="G72" s="467"/>
      <c r="H72" s="468"/>
    </row>
    <row r="73" spans="1:8" x14ac:dyDescent="0.55000000000000004">
      <c r="A73" s="105"/>
      <c r="B73" s="156"/>
      <c r="C73" s="142"/>
      <c r="D73" s="142"/>
      <c r="E73" s="142"/>
      <c r="F73" s="142"/>
      <c r="G73" s="142"/>
      <c r="H73" s="155"/>
    </row>
    <row r="74" spans="1:8" x14ac:dyDescent="0.55000000000000004">
      <c r="A74" s="73" t="s">
        <v>312</v>
      </c>
      <c r="B74" s="49" t="s">
        <v>378</v>
      </c>
      <c r="E74" s="91"/>
      <c r="F74" s="91"/>
      <c r="G74" s="91"/>
      <c r="H74" s="150"/>
    </row>
    <row r="75" spans="1:8" x14ac:dyDescent="0.55000000000000004">
      <c r="A75" s="105"/>
      <c r="B75" s="432" t="s">
        <v>478</v>
      </c>
      <c r="C75" s="432"/>
      <c r="D75" s="432"/>
      <c r="E75" s="432"/>
      <c r="F75" s="432"/>
      <c r="G75" s="432"/>
      <c r="H75" s="433"/>
    </row>
    <row r="76" spans="1:8" x14ac:dyDescent="0.55000000000000004">
      <c r="A76" s="73"/>
      <c r="B76" s="432"/>
      <c r="C76" s="432"/>
      <c r="D76" s="432"/>
      <c r="E76" s="432"/>
      <c r="F76" s="432"/>
      <c r="G76" s="432"/>
      <c r="H76" s="433"/>
    </row>
    <row r="77" spans="1:8" x14ac:dyDescent="0.55000000000000004">
      <c r="A77" s="73"/>
      <c r="E77" s="91"/>
      <c r="F77" s="91"/>
      <c r="G77" s="91"/>
      <c r="H77" s="150"/>
    </row>
    <row r="78" spans="1:8" x14ac:dyDescent="0.55000000000000004">
      <c r="A78" s="73"/>
      <c r="B78" s="432" t="s">
        <v>479</v>
      </c>
      <c r="C78" s="432"/>
      <c r="D78" s="432"/>
      <c r="E78" s="432"/>
      <c r="F78" s="432"/>
      <c r="G78" s="432"/>
      <c r="H78" s="433"/>
    </row>
    <row r="79" spans="1:8" x14ac:dyDescent="0.55000000000000004">
      <c r="A79" s="73"/>
      <c r="B79" s="432"/>
      <c r="C79" s="432"/>
      <c r="D79" s="432"/>
      <c r="E79" s="432"/>
      <c r="F79" s="432"/>
      <c r="G79" s="432"/>
      <c r="H79" s="433"/>
    </row>
    <row r="80" spans="1:8" x14ac:dyDescent="0.55000000000000004">
      <c r="A80" s="73"/>
      <c r="B80" s="432"/>
      <c r="C80" s="432"/>
      <c r="D80" s="432"/>
      <c r="E80" s="432"/>
      <c r="F80" s="432"/>
      <c r="G80" s="432"/>
      <c r="H80" s="433"/>
    </row>
    <row r="81" spans="1:8" x14ac:dyDescent="0.55000000000000004">
      <c r="A81" s="73"/>
      <c r="B81" s="432"/>
      <c r="C81" s="432"/>
      <c r="D81" s="432"/>
      <c r="E81" s="432"/>
      <c r="F81" s="432"/>
      <c r="G81" s="432"/>
      <c r="H81" s="433"/>
    </row>
    <row r="82" spans="1:8" x14ac:dyDescent="0.55000000000000004">
      <c r="A82" s="73"/>
      <c r="E82" s="91"/>
      <c r="F82" s="91"/>
      <c r="G82" s="91"/>
      <c r="H82" s="150"/>
    </row>
    <row r="83" spans="1:8" x14ac:dyDescent="0.55000000000000004">
      <c r="A83" s="73"/>
      <c r="B83" s="49" t="s">
        <v>283</v>
      </c>
      <c r="D83" s="417"/>
      <c r="E83" s="417"/>
      <c r="F83" s="417"/>
      <c r="G83" s="417"/>
      <c r="H83" s="418"/>
    </row>
    <row r="84" spans="1:8" x14ac:dyDescent="0.55000000000000004">
      <c r="A84" s="73"/>
      <c r="C84" s="77"/>
      <c r="D84" s="77"/>
      <c r="E84" s="77"/>
      <c r="F84" s="77"/>
      <c r="G84" s="77"/>
      <c r="H84" s="78"/>
    </row>
    <row r="85" spans="1:8" x14ac:dyDescent="0.55000000000000004">
      <c r="A85" s="73"/>
      <c r="D85" s="77"/>
      <c r="E85" s="157"/>
      <c r="F85" s="157"/>
      <c r="G85" s="157"/>
      <c r="H85" s="158"/>
    </row>
    <row r="86" spans="1:8" x14ac:dyDescent="0.55000000000000004">
      <c r="A86" s="73"/>
      <c r="D86" s="77" t="s">
        <v>480</v>
      </c>
      <c r="E86" s="157" t="s">
        <v>382</v>
      </c>
      <c r="F86" s="157" t="s">
        <v>383</v>
      </c>
      <c r="G86" s="157"/>
      <c r="H86" s="158"/>
    </row>
    <row r="87" spans="1:8" x14ac:dyDescent="0.55000000000000004">
      <c r="A87" s="73"/>
      <c r="B87" s="159" t="s">
        <v>481</v>
      </c>
      <c r="C87" s="83"/>
      <c r="D87" s="160" t="s">
        <v>385</v>
      </c>
      <c r="E87" s="161" t="s">
        <v>386</v>
      </c>
      <c r="F87" s="161" t="s">
        <v>387</v>
      </c>
      <c r="G87" s="202" t="s">
        <v>388</v>
      </c>
      <c r="H87" s="203"/>
    </row>
    <row r="88" spans="1:8" x14ac:dyDescent="0.55000000000000004">
      <c r="A88" s="73"/>
      <c r="B88" s="43" t="s">
        <v>482</v>
      </c>
      <c r="E88" s="91"/>
      <c r="G88" s="91"/>
      <c r="H88" s="150"/>
    </row>
    <row r="89" spans="1:8" x14ac:dyDescent="0.55000000000000004">
      <c r="A89" s="73"/>
      <c r="C89" s="162" t="e">
        <f>IF(E68="Yes", "Complete Analysis", "N/A - Do Not Complete")</f>
        <v>#DIV/0!</v>
      </c>
      <c r="D89" s="284"/>
      <c r="E89" s="263"/>
      <c r="F89" s="90" t="e">
        <f>E89/E95</f>
        <v>#DIV/0!</v>
      </c>
      <c r="G89" s="441"/>
      <c r="H89" s="442"/>
    </row>
    <row r="90" spans="1:8" x14ac:dyDescent="0.55000000000000004">
      <c r="A90" s="73"/>
      <c r="D90" s="284"/>
      <c r="E90" s="263"/>
      <c r="F90" s="90" t="e">
        <f>E90/E95</f>
        <v>#DIV/0!</v>
      </c>
      <c r="G90" s="441"/>
      <c r="H90" s="442"/>
    </row>
    <row r="91" spans="1:8" x14ac:dyDescent="0.55000000000000004">
      <c r="A91" s="73"/>
      <c r="D91" s="284"/>
      <c r="E91" s="263"/>
      <c r="F91" s="90" t="e">
        <f>E91/E95</f>
        <v>#DIV/0!</v>
      </c>
      <c r="G91" s="441"/>
      <c r="H91" s="442"/>
    </row>
    <row r="92" spans="1:8" x14ac:dyDescent="0.55000000000000004">
      <c r="A92" s="73"/>
      <c r="D92" s="284"/>
      <c r="E92" s="263"/>
      <c r="F92" s="90" t="e">
        <f>E92/E95</f>
        <v>#DIV/0!</v>
      </c>
      <c r="G92" s="441"/>
      <c r="H92" s="442"/>
    </row>
    <row r="93" spans="1:8" x14ac:dyDescent="0.55000000000000004">
      <c r="A93" s="73"/>
      <c r="D93" s="284"/>
      <c r="E93" s="263"/>
      <c r="F93" s="90" t="e">
        <f>E93/E95</f>
        <v>#DIV/0!</v>
      </c>
      <c r="G93" s="441"/>
      <c r="H93" s="442"/>
    </row>
    <row r="94" spans="1:8" x14ac:dyDescent="0.55000000000000004">
      <c r="A94" s="73"/>
      <c r="D94" s="285"/>
      <c r="E94" s="269"/>
      <c r="F94" s="90" t="e">
        <f>E94/E95</f>
        <v>#DIV/0!</v>
      </c>
      <c r="G94" s="445"/>
      <c r="H94" s="446"/>
    </row>
    <row r="95" spans="1:8" x14ac:dyDescent="0.55000000000000004">
      <c r="A95" s="73"/>
      <c r="C95" s="163"/>
      <c r="D95" s="163" t="s">
        <v>483</v>
      </c>
      <c r="E95" s="164">
        <f>SUM(E89:E94)</f>
        <v>0</v>
      </c>
      <c r="F95" s="91"/>
      <c r="G95" s="165" t="s">
        <v>391</v>
      </c>
      <c r="H95" s="289"/>
    </row>
    <row r="96" spans="1:8" x14ac:dyDescent="0.55000000000000004">
      <c r="A96" s="73"/>
      <c r="E96" s="91"/>
      <c r="F96" s="91"/>
      <c r="G96" s="91"/>
      <c r="H96" s="150"/>
    </row>
    <row r="97" spans="1:8" x14ac:dyDescent="0.55000000000000004">
      <c r="A97" s="73"/>
      <c r="B97" s="43" t="s">
        <v>484</v>
      </c>
      <c r="E97" s="91"/>
      <c r="F97" s="91"/>
      <c r="G97" s="91"/>
      <c r="H97" s="150"/>
    </row>
    <row r="98" spans="1:8" x14ac:dyDescent="0.55000000000000004">
      <c r="A98" s="73"/>
      <c r="C98" s="162" t="e">
        <f>IF(F68="Yes", "Complete Analysis", "N/A - Do Not Complete")</f>
        <v>#DIV/0!</v>
      </c>
      <c r="D98" s="284"/>
      <c r="E98" s="263"/>
      <c r="F98" s="90" t="e">
        <f>E98/E104</f>
        <v>#DIV/0!</v>
      </c>
      <c r="G98" s="441"/>
      <c r="H98" s="442"/>
    </row>
    <row r="99" spans="1:8" x14ac:dyDescent="0.55000000000000004">
      <c r="A99" s="73"/>
      <c r="D99" s="284"/>
      <c r="E99" s="263"/>
      <c r="F99" s="90" t="e">
        <f>E99/E104</f>
        <v>#DIV/0!</v>
      </c>
      <c r="G99" s="441"/>
      <c r="H99" s="442"/>
    </row>
    <row r="100" spans="1:8" x14ac:dyDescent="0.55000000000000004">
      <c r="A100" s="73"/>
      <c r="D100" s="284"/>
      <c r="E100" s="263"/>
      <c r="F100" s="90" t="e">
        <f>E100/E104</f>
        <v>#DIV/0!</v>
      </c>
      <c r="G100" s="441"/>
      <c r="H100" s="442"/>
    </row>
    <row r="101" spans="1:8" x14ac:dyDescent="0.55000000000000004">
      <c r="A101" s="73"/>
      <c r="D101" s="284"/>
      <c r="E101" s="263"/>
      <c r="F101" s="90" t="e">
        <f>E101/E104</f>
        <v>#DIV/0!</v>
      </c>
      <c r="G101" s="441"/>
      <c r="H101" s="442"/>
    </row>
    <row r="102" spans="1:8" x14ac:dyDescent="0.55000000000000004">
      <c r="A102" s="73"/>
      <c r="D102" s="284"/>
      <c r="E102" s="263"/>
      <c r="F102" s="90" t="e">
        <f>E102/E104</f>
        <v>#DIV/0!</v>
      </c>
      <c r="G102" s="441"/>
      <c r="H102" s="442"/>
    </row>
    <row r="103" spans="1:8" x14ac:dyDescent="0.55000000000000004">
      <c r="A103" s="73"/>
      <c r="D103" s="285"/>
      <c r="E103" s="269"/>
      <c r="F103" s="90" t="e">
        <f>E103/E104</f>
        <v>#DIV/0!</v>
      </c>
      <c r="G103" s="445"/>
      <c r="H103" s="446"/>
    </row>
    <row r="104" spans="1:8" x14ac:dyDescent="0.55000000000000004">
      <c r="A104" s="73"/>
      <c r="D104" s="163" t="s">
        <v>485</v>
      </c>
      <c r="E104" s="164">
        <f>SUM(E98:E103)</f>
        <v>0</v>
      </c>
      <c r="F104" s="91"/>
      <c r="G104" s="165" t="s">
        <v>391</v>
      </c>
      <c r="H104" s="289"/>
    </row>
    <row r="105" spans="1:8" x14ac:dyDescent="0.55000000000000004">
      <c r="A105" s="73"/>
      <c r="D105" s="163"/>
      <c r="E105" s="139"/>
      <c r="F105" s="91"/>
      <c r="G105" s="165"/>
      <c r="H105" s="205"/>
    </row>
    <row r="106" spans="1:8" x14ac:dyDescent="0.55000000000000004">
      <c r="A106" s="105"/>
      <c r="B106" s="43" t="s">
        <v>486</v>
      </c>
      <c r="E106" s="91"/>
      <c r="F106" s="91"/>
      <c r="G106" s="91"/>
      <c r="H106" s="150"/>
    </row>
    <row r="107" spans="1:8" x14ac:dyDescent="0.55000000000000004">
      <c r="A107" s="105"/>
      <c r="C107" s="162" t="e">
        <f>IF(G68="Yes", "Complete Analysis", "N/A - Do Not Complete")</f>
        <v>#DIV/0!</v>
      </c>
      <c r="D107" s="284"/>
      <c r="E107" s="263"/>
      <c r="F107" s="90" t="e">
        <f>E107/E113</f>
        <v>#DIV/0!</v>
      </c>
      <c r="G107" s="441"/>
      <c r="H107" s="442"/>
    </row>
    <row r="108" spans="1:8" x14ac:dyDescent="0.55000000000000004">
      <c r="A108" s="105"/>
      <c r="D108" s="284"/>
      <c r="E108" s="263"/>
      <c r="F108" s="90" t="e">
        <f>E108/E113</f>
        <v>#DIV/0!</v>
      </c>
      <c r="G108" s="441"/>
      <c r="H108" s="442"/>
    </row>
    <row r="109" spans="1:8" x14ac:dyDescent="0.55000000000000004">
      <c r="A109" s="105"/>
      <c r="D109" s="284"/>
      <c r="E109" s="263"/>
      <c r="F109" s="90" t="e">
        <f>E109/E113</f>
        <v>#DIV/0!</v>
      </c>
      <c r="G109" s="441"/>
      <c r="H109" s="442"/>
    </row>
    <row r="110" spans="1:8" x14ac:dyDescent="0.55000000000000004">
      <c r="A110" s="105"/>
      <c r="D110" s="284"/>
      <c r="E110" s="263"/>
      <c r="F110" s="90" t="e">
        <f>E110/E113</f>
        <v>#DIV/0!</v>
      </c>
      <c r="G110" s="441"/>
      <c r="H110" s="442"/>
    </row>
    <row r="111" spans="1:8" x14ac:dyDescent="0.55000000000000004">
      <c r="A111" s="105"/>
      <c r="D111" s="284"/>
      <c r="E111" s="263"/>
      <c r="F111" s="90" t="e">
        <f>E111/E113</f>
        <v>#DIV/0!</v>
      </c>
      <c r="G111" s="441"/>
      <c r="H111" s="442"/>
    </row>
    <row r="112" spans="1:8" x14ac:dyDescent="0.55000000000000004">
      <c r="A112" s="105"/>
      <c r="D112" s="285"/>
      <c r="E112" s="269"/>
      <c r="F112" s="90" t="e">
        <f>E112/E113</f>
        <v>#DIV/0!</v>
      </c>
      <c r="G112" s="445"/>
      <c r="H112" s="446"/>
    </row>
    <row r="113" spans="1:8" x14ac:dyDescent="0.55000000000000004">
      <c r="A113" s="105"/>
      <c r="D113" s="163" t="s">
        <v>487</v>
      </c>
      <c r="E113" s="164">
        <f>SUM(E107:E112)</f>
        <v>0</v>
      </c>
      <c r="F113" s="91"/>
      <c r="G113" s="165" t="s">
        <v>391</v>
      </c>
      <c r="H113" s="289"/>
    </row>
    <row r="114" spans="1:8" x14ac:dyDescent="0.55000000000000004">
      <c r="A114" s="105"/>
      <c r="E114" s="91"/>
      <c r="F114" s="91"/>
      <c r="G114" s="91"/>
      <c r="H114" s="150"/>
    </row>
    <row r="115" spans="1:8" x14ac:dyDescent="0.55000000000000004">
      <c r="A115" s="105"/>
      <c r="B115" s="43" t="s">
        <v>488</v>
      </c>
      <c r="E115" s="91"/>
      <c r="F115" s="91"/>
      <c r="G115" s="91"/>
      <c r="H115" s="150"/>
    </row>
    <row r="116" spans="1:8" x14ac:dyDescent="0.55000000000000004">
      <c r="A116" s="105"/>
      <c r="C116" s="162" t="e">
        <f>IF(H68="Yes", "Complete Analysis", "N/A - Do Not Complete")</f>
        <v>#DIV/0!</v>
      </c>
      <c r="D116" s="284"/>
      <c r="E116" s="263"/>
      <c r="F116" s="90" t="e">
        <f>E116/E122</f>
        <v>#DIV/0!</v>
      </c>
      <c r="G116" s="441"/>
      <c r="H116" s="442"/>
    </row>
    <row r="117" spans="1:8" x14ac:dyDescent="0.55000000000000004">
      <c r="A117" s="105"/>
      <c r="C117" s="162"/>
      <c r="D117" s="284"/>
      <c r="E117" s="263"/>
      <c r="F117" s="90" t="e">
        <f>E117/E122</f>
        <v>#DIV/0!</v>
      </c>
      <c r="G117" s="441"/>
      <c r="H117" s="442"/>
    </row>
    <row r="118" spans="1:8" x14ac:dyDescent="0.55000000000000004">
      <c r="A118" s="105"/>
      <c r="C118" s="162"/>
      <c r="D118" s="284"/>
      <c r="E118" s="263"/>
      <c r="F118" s="90" t="e">
        <f>E118/E122</f>
        <v>#DIV/0!</v>
      </c>
      <c r="G118" s="441"/>
      <c r="H118" s="442"/>
    </row>
    <row r="119" spans="1:8" x14ac:dyDescent="0.55000000000000004">
      <c r="A119" s="105"/>
      <c r="C119" s="162"/>
      <c r="D119" s="284"/>
      <c r="E119" s="263"/>
      <c r="F119" s="90" t="e">
        <f>E119/E122</f>
        <v>#DIV/0!</v>
      </c>
      <c r="G119" s="441"/>
      <c r="H119" s="442"/>
    </row>
    <row r="120" spans="1:8" x14ac:dyDescent="0.55000000000000004">
      <c r="A120" s="105"/>
      <c r="C120" s="162"/>
      <c r="D120" s="284"/>
      <c r="E120" s="263"/>
      <c r="F120" s="90" t="e">
        <f>E120/E122</f>
        <v>#DIV/0!</v>
      </c>
      <c r="G120" s="441"/>
      <c r="H120" s="442"/>
    </row>
    <row r="121" spans="1:8" x14ac:dyDescent="0.55000000000000004">
      <c r="A121" s="105"/>
      <c r="C121" s="162"/>
      <c r="D121" s="285"/>
      <c r="E121" s="269"/>
      <c r="F121" s="90" t="e">
        <f>E121/E122</f>
        <v>#DIV/0!</v>
      </c>
      <c r="G121" s="445"/>
      <c r="H121" s="446"/>
    </row>
    <row r="122" spans="1:8" x14ac:dyDescent="0.55000000000000004">
      <c r="A122" s="105"/>
      <c r="C122" s="162"/>
      <c r="D122" s="163" t="s">
        <v>489</v>
      </c>
      <c r="E122" s="164">
        <f>SUM(E116:E121)</f>
        <v>0</v>
      </c>
      <c r="F122" s="90"/>
      <c r="G122" s="165" t="s">
        <v>391</v>
      </c>
      <c r="H122" s="289"/>
    </row>
    <row r="123" spans="1:8" ht="14.7" thickBot="1" x14ac:dyDescent="0.6">
      <c r="A123" s="120"/>
      <c r="B123" s="95"/>
      <c r="C123" s="168"/>
      <c r="D123" s="169"/>
      <c r="E123" s="169"/>
      <c r="F123" s="170"/>
      <c r="G123" s="96"/>
      <c r="H123" s="171"/>
    </row>
    <row r="124" spans="1:8" ht="14.7" thickBot="1" x14ac:dyDescent="0.6">
      <c r="C124" s="162"/>
      <c r="E124" s="139"/>
      <c r="F124" s="91"/>
      <c r="G124" s="91"/>
      <c r="H124" s="91"/>
    </row>
    <row r="125" spans="1:8" ht="15.9" thickBot="1" x14ac:dyDescent="0.65">
      <c r="A125" s="403" t="s">
        <v>505</v>
      </c>
      <c r="B125" s="404"/>
      <c r="C125" s="404"/>
      <c r="D125" s="404"/>
      <c r="E125" s="404"/>
      <c r="F125" s="404"/>
      <c r="G125" s="404"/>
      <c r="H125" s="405"/>
    </row>
    <row r="126" spans="1:8" ht="15" customHeight="1" x14ac:dyDescent="0.55000000000000004">
      <c r="A126" s="73" t="s">
        <v>317</v>
      </c>
      <c r="B126" s="74" t="s">
        <v>491</v>
      </c>
      <c r="C126" s="74"/>
      <c r="D126" s="74"/>
      <c r="E126" s="74"/>
      <c r="F126" s="74"/>
      <c r="G126" s="74"/>
      <c r="H126" s="206"/>
    </row>
    <row r="127" spans="1:8" x14ac:dyDescent="0.55000000000000004">
      <c r="A127" s="105"/>
      <c r="H127" s="75"/>
    </row>
    <row r="128" spans="1:8" x14ac:dyDescent="0.55000000000000004">
      <c r="A128" s="73"/>
      <c r="B128" s="49" t="s">
        <v>283</v>
      </c>
      <c r="D128" s="417"/>
      <c r="E128" s="417"/>
      <c r="F128" s="417"/>
      <c r="G128" s="417"/>
      <c r="H128" s="418"/>
    </row>
    <row r="129" spans="1:8" x14ac:dyDescent="0.55000000000000004">
      <c r="A129" s="73"/>
      <c r="C129" s="77"/>
      <c r="D129" s="77"/>
      <c r="E129" s="77"/>
      <c r="F129" s="77"/>
      <c r="G129" s="77"/>
      <c r="H129" s="78"/>
    </row>
    <row r="130" spans="1:8" x14ac:dyDescent="0.55000000000000004">
      <c r="A130" s="105"/>
      <c r="E130" s="455" t="s">
        <v>354</v>
      </c>
      <c r="F130" s="456"/>
      <c r="G130" s="456"/>
      <c r="H130" s="457"/>
    </row>
    <row r="131" spans="1:8" x14ac:dyDescent="0.55000000000000004">
      <c r="A131" s="105"/>
      <c r="E131" s="79" t="s">
        <v>319</v>
      </c>
      <c r="F131" s="79" t="s">
        <v>319</v>
      </c>
      <c r="G131" s="79" t="s">
        <v>319</v>
      </c>
      <c r="H131" s="80" t="s">
        <v>319</v>
      </c>
    </row>
    <row r="132" spans="1:8" x14ac:dyDescent="0.55000000000000004">
      <c r="A132" s="105"/>
      <c r="E132" s="79" t="s">
        <v>468</v>
      </c>
      <c r="F132" s="79" t="s">
        <v>469</v>
      </c>
      <c r="G132" s="79" t="s">
        <v>470</v>
      </c>
      <c r="H132" s="80" t="s">
        <v>471</v>
      </c>
    </row>
    <row r="133" spans="1:8" x14ac:dyDescent="0.55000000000000004">
      <c r="A133" s="105"/>
      <c r="B133" s="81" t="s">
        <v>446</v>
      </c>
      <c r="C133" s="82"/>
      <c r="D133" s="83"/>
      <c r="E133" s="82" t="s">
        <v>472</v>
      </c>
      <c r="F133" s="82" t="s">
        <v>473</v>
      </c>
      <c r="G133" s="82" t="s">
        <v>474</v>
      </c>
      <c r="H133" s="134" t="s">
        <v>475</v>
      </c>
    </row>
    <row r="134" spans="1:8" ht="22" customHeight="1" x14ac:dyDescent="0.55000000000000004">
      <c r="A134" s="105"/>
      <c r="B134" s="87" t="s">
        <v>362</v>
      </c>
      <c r="C134" s="79"/>
      <c r="D134" s="79"/>
      <c r="E134" s="79"/>
      <c r="F134" s="79"/>
      <c r="G134" s="79"/>
      <c r="H134" s="80"/>
    </row>
    <row r="135" spans="1:8" ht="15" customHeight="1" x14ac:dyDescent="0.55000000000000004">
      <c r="A135" s="105"/>
      <c r="B135" s="427"/>
      <c r="C135" s="440"/>
      <c r="D135" s="428"/>
      <c r="E135" s="268"/>
      <c r="F135" s="268"/>
      <c r="G135" s="281"/>
      <c r="H135" s="282"/>
    </row>
    <row r="136" spans="1:8" x14ac:dyDescent="0.55000000000000004">
      <c r="A136" s="105"/>
      <c r="B136" s="427"/>
      <c r="C136" s="440"/>
      <c r="D136" s="428"/>
      <c r="E136" s="268"/>
      <c r="F136" s="268"/>
      <c r="G136" s="281"/>
      <c r="H136" s="282"/>
    </row>
    <row r="137" spans="1:8" x14ac:dyDescent="0.55000000000000004">
      <c r="A137" s="105"/>
      <c r="B137" s="427"/>
      <c r="C137" s="440"/>
      <c r="D137" s="428"/>
      <c r="E137" s="268"/>
      <c r="F137" s="268"/>
      <c r="G137" s="281"/>
      <c r="H137" s="282"/>
    </row>
    <row r="138" spans="1:8" x14ac:dyDescent="0.55000000000000004">
      <c r="A138" s="105"/>
      <c r="B138" s="427"/>
      <c r="C138" s="440"/>
      <c r="D138" s="428"/>
      <c r="E138" s="268"/>
      <c r="F138" s="268"/>
      <c r="G138" s="281"/>
      <c r="H138" s="282"/>
    </row>
    <row r="139" spans="1:8" x14ac:dyDescent="0.55000000000000004">
      <c r="A139" s="105"/>
      <c r="B139" s="427"/>
      <c r="C139" s="440"/>
      <c r="D139" s="428"/>
      <c r="E139" s="268"/>
      <c r="F139" s="268"/>
      <c r="G139" s="281"/>
      <c r="H139" s="282"/>
    </row>
    <row r="140" spans="1:8" x14ac:dyDescent="0.55000000000000004">
      <c r="A140" s="105"/>
      <c r="B140" s="427"/>
      <c r="C140" s="440"/>
      <c r="D140" s="428"/>
      <c r="E140" s="268"/>
      <c r="F140" s="268"/>
      <c r="G140" s="281"/>
      <c r="H140" s="282"/>
    </row>
    <row r="141" spans="1:8" x14ac:dyDescent="0.55000000000000004">
      <c r="A141" s="105"/>
      <c r="B141" s="427"/>
      <c r="C141" s="440"/>
      <c r="D141" s="428"/>
      <c r="E141" s="268"/>
      <c r="F141" s="268"/>
      <c r="G141" s="281"/>
      <c r="H141" s="282"/>
    </row>
    <row r="142" spans="1:8" x14ac:dyDescent="0.55000000000000004">
      <c r="A142" s="105"/>
      <c r="B142" s="427"/>
      <c r="C142" s="440"/>
      <c r="D142" s="428"/>
      <c r="E142" s="268"/>
      <c r="F142" s="268"/>
      <c r="G142" s="281"/>
      <c r="H142" s="282"/>
    </row>
    <row r="143" spans="1:8" x14ac:dyDescent="0.55000000000000004">
      <c r="A143" s="105"/>
      <c r="B143" s="427"/>
      <c r="C143" s="440"/>
      <c r="D143" s="428"/>
      <c r="E143" s="268"/>
      <c r="F143" s="268"/>
      <c r="G143" s="281"/>
      <c r="H143" s="282"/>
    </row>
    <row r="144" spans="1:8" x14ac:dyDescent="0.55000000000000004">
      <c r="A144" s="105"/>
      <c r="B144" s="427"/>
      <c r="C144" s="440"/>
      <c r="D144" s="428"/>
      <c r="E144" s="268"/>
      <c r="F144" s="268"/>
      <c r="G144" s="281"/>
      <c r="H144" s="282"/>
    </row>
    <row r="145" spans="1:8" x14ac:dyDescent="0.55000000000000004">
      <c r="A145" s="105"/>
      <c r="B145" s="419" t="s">
        <v>296</v>
      </c>
      <c r="C145" s="420"/>
      <c r="D145" s="421"/>
      <c r="E145" s="268"/>
      <c r="F145" s="268"/>
      <c r="G145" s="281"/>
      <c r="H145" s="282"/>
    </row>
    <row r="146" spans="1:8" x14ac:dyDescent="0.55000000000000004">
      <c r="A146" s="105"/>
      <c r="B146" s="427"/>
      <c r="C146" s="440"/>
      <c r="D146" s="428"/>
      <c r="E146" s="268"/>
      <c r="F146" s="268"/>
      <c r="G146" s="281"/>
      <c r="H146" s="282"/>
    </row>
    <row r="147" spans="1:8" ht="22" customHeight="1" x14ac:dyDescent="0.55000000000000004">
      <c r="A147" s="105"/>
      <c r="B147" s="87" t="s">
        <v>366</v>
      </c>
      <c r="C147" s="112"/>
      <c r="D147" s="139"/>
      <c r="E147" s="139"/>
      <c r="F147" s="139"/>
      <c r="G147" s="140"/>
      <c r="H147" s="141"/>
    </row>
    <row r="148" spans="1:8" ht="15" customHeight="1" x14ac:dyDescent="0.55000000000000004">
      <c r="A148" s="105"/>
      <c r="B148" s="427"/>
      <c r="C148" s="440"/>
      <c r="D148" s="428"/>
      <c r="E148" s="268"/>
      <c r="F148" s="268"/>
      <c r="G148" s="281"/>
      <c r="H148" s="282"/>
    </row>
    <row r="149" spans="1:8" x14ac:dyDescent="0.55000000000000004">
      <c r="A149" s="105"/>
      <c r="B149" s="427"/>
      <c r="C149" s="440"/>
      <c r="D149" s="428"/>
      <c r="E149" s="268"/>
      <c r="F149" s="268"/>
      <c r="G149" s="281"/>
      <c r="H149" s="282"/>
    </row>
    <row r="150" spans="1:8" x14ac:dyDescent="0.55000000000000004">
      <c r="A150" s="105"/>
      <c r="B150" s="427"/>
      <c r="C150" s="440"/>
      <c r="D150" s="428"/>
      <c r="E150" s="268"/>
      <c r="F150" s="268"/>
      <c r="G150" s="281"/>
      <c r="H150" s="282"/>
    </row>
    <row r="151" spans="1:8" x14ac:dyDescent="0.55000000000000004">
      <c r="A151" s="105"/>
      <c r="B151" s="427"/>
      <c r="C151" s="440"/>
      <c r="D151" s="428"/>
      <c r="E151" s="268"/>
      <c r="F151" s="268"/>
      <c r="G151" s="281"/>
      <c r="H151" s="282"/>
    </row>
    <row r="152" spans="1:8" x14ac:dyDescent="0.55000000000000004">
      <c r="A152" s="105"/>
      <c r="B152" s="427"/>
      <c r="C152" s="440"/>
      <c r="D152" s="428"/>
      <c r="E152" s="268"/>
      <c r="F152" s="268"/>
      <c r="G152" s="281"/>
      <c r="H152" s="282"/>
    </row>
    <row r="153" spans="1:8" x14ac:dyDescent="0.55000000000000004">
      <c r="A153" s="105"/>
      <c r="B153" s="427"/>
      <c r="C153" s="440"/>
      <c r="D153" s="428"/>
      <c r="E153" s="268"/>
      <c r="F153" s="268"/>
      <c r="G153" s="281"/>
      <c r="H153" s="282"/>
    </row>
    <row r="154" spans="1:8" x14ac:dyDescent="0.55000000000000004">
      <c r="A154" s="105"/>
      <c r="B154" s="427"/>
      <c r="C154" s="440"/>
      <c r="D154" s="428"/>
      <c r="E154" s="268"/>
      <c r="F154" s="268"/>
      <c r="G154" s="281"/>
      <c r="H154" s="282"/>
    </row>
    <row r="155" spans="1:8" x14ac:dyDescent="0.55000000000000004">
      <c r="A155" s="105"/>
      <c r="B155" s="427"/>
      <c r="C155" s="440"/>
      <c r="D155" s="428"/>
      <c r="E155" s="268"/>
      <c r="F155" s="268"/>
      <c r="G155" s="281"/>
      <c r="H155" s="282"/>
    </row>
    <row r="156" spans="1:8" x14ac:dyDescent="0.55000000000000004">
      <c r="A156" s="105"/>
      <c r="B156" s="427"/>
      <c r="C156" s="440"/>
      <c r="D156" s="428"/>
      <c r="E156" s="268"/>
      <c r="F156" s="268"/>
      <c r="G156" s="281"/>
      <c r="H156" s="282"/>
    </row>
    <row r="157" spans="1:8" x14ac:dyDescent="0.55000000000000004">
      <c r="A157" s="105"/>
      <c r="B157" s="427"/>
      <c r="C157" s="440"/>
      <c r="D157" s="428"/>
      <c r="E157" s="268"/>
      <c r="F157" s="268"/>
      <c r="G157" s="281"/>
      <c r="H157" s="282"/>
    </row>
    <row r="158" spans="1:8" x14ac:dyDescent="0.55000000000000004">
      <c r="A158" s="105"/>
      <c r="B158" s="419" t="s">
        <v>296</v>
      </c>
      <c r="C158" s="420"/>
      <c r="D158" s="421"/>
      <c r="E158" s="268"/>
      <c r="F158" s="268"/>
      <c r="G158" s="281"/>
      <c r="H158" s="282"/>
    </row>
    <row r="159" spans="1:8" x14ac:dyDescent="0.55000000000000004">
      <c r="A159" s="105"/>
      <c r="B159" s="427"/>
      <c r="C159" s="440"/>
      <c r="D159" s="428"/>
      <c r="E159" s="268"/>
      <c r="F159" s="268"/>
      <c r="G159" s="281"/>
      <c r="H159" s="282"/>
    </row>
    <row r="160" spans="1:8" x14ac:dyDescent="0.55000000000000004">
      <c r="A160" s="105"/>
      <c r="B160" s="142"/>
      <c r="C160" s="119"/>
      <c r="D160" s="207"/>
      <c r="E160" s="207"/>
      <c r="F160" s="207"/>
      <c r="G160" s="207"/>
      <c r="H160" s="208"/>
    </row>
    <row r="161" spans="1:8" x14ac:dyDescent="0.55000000000000004">
      <c r="A161" s="73" t="s">
        <v>322</v>
      </c>
      <c r="B161" s="117" t="s">
        <v>323</v>
      </c>
      <c r="C161" s="118"/>
      <c r="D161" s="118"/>
      <c r="E161" s="119"/>
      <c r="F161" s="119"/>
      <c r="G161" s="119"/>
      <c r="H161" s="172"/>
    </row>
    <row r="162" spans="1:8" x14ac:dyDescent="0.55000000000000004">
      <c r="A162" s="105"/>
      <c r="B162" s="414"/>
      <c r="C162" s="414"/>
      <c r="D162" s="414"/>
      <c r="E162" s="414"/>
      <c r="F162" s="414"/>
      <c r="G162" s="414"/>
      <c r="H162" s="415"/>
    </row>
    <row r="163" spans="1:8" x14ac:dyDescent="0.55000000000000004">
      <c r="A163" s="105"/>
      <c r="B163" s="414"/>
      <c r="C163" s="414"/>
      <c r="D163" s="414"/>
      <c r="E163" s="414"/>
      <c r="F163" s="414"/>
      <c r="G163" s="414"/>
      <c r="H163" s="415"/>
    </row>
    <row r="164" spans="1:8" ht="14.7" thickBot="1" x14ac:dyDescent="0.6">
      <c r="A164" s="120"/>
      <c r="B164" s="173"/>
      <c r="C164" s="174"/>
      <c r="D164" s="174"/>
      <c r="E164" s="174"/>
      <c r="F164" s="174"/>
      <c r="G164" s="174"/>
      <c r="H164" s="209"/>
    </row>
  </sheetData>
  <sheetProtection algorithmName="SHA-512" hashValue="so5NMmL1CTUi7yOBHGm+JmVr259+8qK4xE6OwcTNao96eIiY0hNsx1tE8jjLIDKpqsZlrmKnW23/oZ2bAAiTfA==" saltValue="tUU1Yo2dY7cYCvY7gVednQ==" spinCount="100000" sheet="1" objects="1" scenarios="1" insertRows="0"/>
  <mergeCells count="87">
    <mergeCell ref="B19:H22"/>
    <mergeCell ref="B23:H23"/>
    <mergeCell ref="B24:H24"/>
    <mergeCell ref="B158:D158"/>
    <mergeCell ref="B159:D159"/>
    <mergeCell ref="B148:D148"/>
    <mergeCell ref="B149:D149"/>
    <mergeCell ref="B150:D150"/>
    <mergeCell ref="B151:D151"/>
    <mergeCell ref="B152:D152"/>
    <mergeCell ref="B142:D142"/>
    <mergeCell ref="B143:D143"/>
    <mergeCell ref="B144:D144"/>
    <mergeCell ref="B145:D145"/>
    <mergeCell ref="B146:D146"/>
    <mergeCell ref="B137:D137"/>
    <mergeCell ref="B162:H163"/>
    <mergeCell ref="B153:D153"/>
    <mergeCell ref="B154:D154"/>
    <mergeCell ref="B155:D155"/>
    <mergeCell ref="B156:D156"/>
    <mergeCell ref="B157:D157"/>
    <mergeCell ref="B138:D138"/>
    <mergeCell ref="B139:D139"/>
    <mergeCell ref="B140:D140"/>
    <mergeCell ref="B141:D141"/>
    <mergeCell ref="A125:H125"/>
    <mergeCell ref="D128:H128"/>
    <mergeCell ref="E130:H130"/>
    <mergeCell ref="B135:D135"/>
    <mergeCell ref="B136:D136"/>
    <mergeCell ref="G117:H117"/>
    <mergeCell ref="G118:H118"/>
    <mergeCell ref="G119:H119"/>
    <mergeCell ref="G120:H120"/>
    <mergeCell ref="G121:H121"/>
    <mergeCell ref="G109:H109"/>
    <mergeCell ref="G110:H110"/>
    <mergeCell ref="G111:H111"/>
    <mergeCell ref="G112:H112"/>
    <mergeCell ref="G116:H116"/>
    <mergeCell ref="G101:H101"/>
    <mergeCell ref="G102:H102"/>
    <mergeCell ref="G103:H103"/>
    <mergeCell ref="G107:H107"/>
    <mergeCell ref="G108:H108"/>
    <mergeCell ref="G93:H93"/>
    <mergeCell ref="G94:H94"/>
    <mergeCell ref="G98:H98"/>
    <mergeCell ref="G99:H99"/>
    <mergeCell ref="G100:H100"/>
    <mergeCell ref="D83:H83"/>
    <mergeCell ref="G89:H89"/>
    <mergeCell ref="G90:H90"/>
    <mergeCell ref="G91:H91"/>
    <mergeCell ref="G92:H92"/>
    <mergeCell ref="B61:C61"/>
    <mergeCell ref="B62:C62"/>
    <mergeCell ref="B63:C63"/>
    <mergeCell ref="B75:H76"/>
    <mergeCell ref="B78:H81"/>
    <mergeCell ref="C72:H72"/>
    <mergeCell ref="B56:C56"/>
    <mergeCell ref="B57:C57"/>
    <mergeCell ref="B58:C58"/>
    <mergeCell ref="B59:C59"/>
    <mergeCell ref="B60:C60"/>
    <mergeCell ref="B50:C50"/>
    <mergeCell ref="B52:C52"/>
    <mergeCell ref="B53:C53"/>
    <mergeCell ref="B54:C54"/>
    <mergeCell ref="B55:C55"/>
    <mergeCell ref="B45:C45"/>
    <mergeCell ref="B46:C46"/>
    <mergeCell ref="B47:C47"/>
    <mergeCell ref="B48:C48"/>
    <mergeCell ref="B49:C49"/>
    <mergeCell ref="B40:C40"/>
    <mergeCell ref="B41:C41"/>
    <mergeCell ref="B42:C42"/>
    <mergeCell ref="B43:C43"/>
    <mergeCell ref="B44:C44"/>
    <mergeCell ref="A27:H27"/>
    <mergeCell ref="B28:H29"/>
    <mergeCell ref="D32:H32"/>
    <mergeCell ref="E34:H34"/>
    <mergeCell ref="B39:C39"/>
  </mergeCells>
  <conditionalFormatting sqref="A27:H164">
    <cfRule type="expression" dxfId="104" priority="1">
      <formula>AND($F$11="no",$F$13="no",$F$15="no",$F$17="no")</formula>
    </cfRule>
  </conditionalFormatting>
  <conditionalFormatting sqref="E39:E50 E52:E64 E66:E69 B88:H95 E135:E146 E148:E159">
    <cfRule type="expression" dxfId="103" priority="5">
      <formula>$F$11="no"</formula>
    </cfRule>
  </conditionalFormatting>
  <conditionalFormatting sqref="F39:F50 F52:F64 F66:F69 B97:H104 F135:F146 F148:F159">
    <cfRule type="expression" dxfId="102" priority="4">
      <formula>$F$13="no"</formula>
    </cfRule>
  </conditionalFormatting>
  <conditionalFormatting sqref="G39:G50 G52:G64 G66:G69 B106:H113 G135:G146 G148:G159">
    <cfRule type="expression" dxfId="101" priority="3">
      <formula>$F$15="no"</formula>
    </cfRule>
  </conditionalFormatting>
  <conditionalFormatting sqref="H39:H50 H52:H64 H66:H69 B115:H122 H135:H146 H148:H159">
    <cfRule type="expression" dxfId="100" priority="2">
      <formula>$F$17="no"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'Yes or No'!$A:$A</xm:f>
          </x14:formula1>
          <xm:sqref>F11 F17 F13 F15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showGridLines="0" zoomScaleNormal="100" workbookViewId="0">
      <pane ySplit="4" topLeftCell="A5" activePane="bottomLeft" state="frozen"/>
      <selection pane="bottomLeft"/>
    </sheetView>
  </sheetViews>
  <sheetFormatPr defaultRowHeight="14.4" x14ac:dyDescent="0.55000000000000004"/>
  <cols>
    <col min="2" max="2" width="49" customWidth="1"/>
    <col min="3" max="3" width="7.578125" customWidth="1"/>
    <col min="4" max="4" width="49" customWidth="1"/>
  </cols>
  <sheetData>
    <row r="1" spans="1:5" ht="18.3" x14ac:dyDescent="0.7">
      <c r="A1" s="2" t="str">
        <f>'Cover and Instructions'!A1</f>
        <v>Georgia State Health Benefit Plan MHPAEA Parity</v>
      </c>
      <c r="E1" s="41" t="s">
        <v>59</v>
      </c>
    </row>
    <row r="2" spans="1:5" ht="25.8" x14ac:dyDescent="0.95">
      <c r="A2" s="3" t="s">
        <v>1</v>
      </c>
    </row>
    <row r="3" spans="1:5" ht="20.399999999999999" x14ac:dyDescent="0.75">
      <c r="A3" s="7" t="s">
        <v>28</v>
      </c>
    </row>
    <row r="5" spans="1:5" x14ac:dyDescent="0.55000000000000004">
      <c r="A5" s="12" t="s">
        <v>60</v>
      </c>
    </row>
    <row r="6" spans="1:5" x14ac:dyDescent="0.55000000000000004">
      <c r="A6" s="8"/>
    </row>
    <row r="7" spans="1:5" x14ac:dyDescent="0.55000000000000004">
      <c r="A7" s="384" t="s">
        <v>61</v>
      </c>
      <c r="B7" s="384"/>
      <c r="C7" s="384"/>
      <c r="D7" s="384"/>
      <c r="E7" s="384"/>
    </row>
    <row r="8" spans="1:5" x14ac:dyDescent="0.55000000000000004">
      <c r="A8" s="384"/>
      <c r="B8" s="384"/>
      <c r="C8" s="384"/>
      <c r="D8" s="384"/>
      <c r="E8" s="384"/>
    </row>
    <row r="9" spans="1:5" x14ac:dyDescent="0.55000000000000004">
      <c r="A9" s="6"/>
      <c r="B9" s="6"/>
      <c r="C9" s="6"/>
      <c r="D9" s="6"/>
      <c r="E9" s="6"/>
    </row>
    <row r="10" spans="1:5" x14ac:dyDescent="0.55000000000000004">
      <c r="A10" s="384" t="s">
        <v>62</v>
      </c>
      <c r="B10" s="384"/>
      <c r="C10" s="384"/>
      <c r="D10" s="384"/>
      <c r="E10" s="384"/>
    </row>
    <row r="11" spans="1:5" x14ac:dyDescent="0.55000000000000004">
      <c r="A11" s="384"/>
      <c r="B11" s="384"/>
      <c r="C11" s="384"/>
      <c r="D11" s="384"/>
      <c r="E11" s="384"/>
    </row>
    <row r="12" spans="1:5" x14ac:dyDescent="0.55000000000000004">
      <c r="A12" s="6"/>
      <c r="B12" s="6"/>
      <c r="C12" s="6"/>
      <c r="D12" s="6"/>
      <c r="E12" s="6"/>
    </row>
    <row r="13" spans="1:5" x14ac:dyDescent="0.55000000000000004">
      <c r="A13" s="384" t="s">
        <v>63</v>
      </c>
      <c r="B13" s="384"/>
      <c r="C13" s="384"/>
      <c r="D13" s="384"/>
      <c r="E13" s="384"/>
    </row>
    <row r="14" spans="1:5" x14ac:dyDescent="0.55000000000000004">
      <c r="A14" s="384"/>
      <c r="B14" s="384"/>
      <c r="C14" s="384"/>
      <c r="D14" s="384"/>
      <c r="E14" s="384"/>
    </row>
    <row r="15" spans="1:5" x14ac:dyDescent="0.55000000000000004">
      <c r="A15" s="6"/>
      <c r="B15" s="6"/>
      <c r="C15" s="6"/>
      <c r="D15" s="6"/>
      <c r="E15" s="6"/>
    </row>
    <row r="16" spans="1:5" x14ac:dyDescent="0.55000000000000004">
      <c r="A16" s="384" t="s">
        <v>64</v>
      </c>
      <c r="B16" s="384"/>
      <c r="C16" s="384"/>
      <c r="D16" s="384"/>
      <c r="E16" s="384"/>
    </row>
    <row r="17" spans="1:5" x14ac:dyDescent="0.55000000000000004">
      <c r="A17" s="384"/>
      <c r="B17" s="384"/>
      <c r="C17" s="384"/>
      <c r="D17" s="384"/>
      <c r="E17" s="384"/>
    </row>
    <row r="18" spans="1:5" x14ac:dyDescent="0.55000000000000004">
      <c r="A18" s="384"/>
      <c r="B18" s="384"/>
      <c r="C18" s="384"/>
      <c r="D18" s="384"/>
      <c r="E18" s="384"/>
    </row>
    <row r="19" spans="1:5" x14ac:dyDescent="0.55000000000000004">
      <c r="A19" s="384" t="s">
        <v>65</v>
      </c>
      <c r="B19" s="384"/>
      <c r="C19" s="384"/>
      <c r="D19" s="384"/>
      <c r="E19" s="384"/>
    </row>
    <row r="20" spans="1:5" x14ac:dyDescent="0.55000000000000004">
      <c r="A20" s="384"/>
      <c r="B20" s="384"/>
      <c r="C20" s="384"/>
      <c r="D20" s="384"/>
      <c r="E20" s="384"/>
    </row>
    <row r="21" spans="1:5" x14ac:dyDescent="0.55000000000000004">
      <c r="A21" s="6"/>
      <c r="B21" s="6"/>
      <c r="C21" s="6"/>
      <c r="D21" s="6"/>
      <c r="E21" s="6"/>
    </row>
    <row r="22" spans="1:5" x14ac:dyDescent="0.55000000000000004">
      <c r="A22" s="384" t="s">
        <v>66</v>
      </c>
      <c r="B22" s="384"/>
      <c r="C22" s="384"/>
      <c r="D22" s="384"/>
      <c r="E22" s="384"/>
    </row>
    <row r="23" spans="1:5" x14ac:dyDescent="0.55000000000000004">
      <c r="A23" s="384"/>
      <c r="B23" s="384"/>
      <c r="C23" s="384"/>
      <c r="D23" s="384"/>
      <c r="E23" s="384"/>
    </row>
    <row r="24" spans="1:5" x14ac:dyDescent="0.55000000000000004">
      <c r="A24" s="6"/>
      <c r="B24" s="6"/>
      <c r="C24" s="6"/>
      <c r="D24" s="6"/>
      <c r="E24" s="6"/>
    </row>
    <row r="25" spans="1:5" x14ac:dyDescent="0.55000000000000004">
      <c r="A25" s="384" t="s">
        <v>67</v>
      </c>
      <c r="B25" s="384"/>
      <c r="C25" s="384"/>
      <c r="D25" s="384"/>
      <c r="E25" s="384"/>
    </row>
    <row r="26" spans="1:5" x14ac:dyDescent="0.55000000000000004">
      <c r="A26" s="384"/>
      <c r="B26" s="384"/>
      <c r="C26" s="384"/>
      <c r="D26" s="384"/>
      <c r="E26" s="384"/>
    </row>
    <row r="27" spans="1:5" x14ac:dyDescent="0.55000000000000004">
      <c r="A27" s="384"/>
      <c r="B27" s="384"/>
      <c r="C27" s="384"/>
      <c r="D27" s="384"/>
      <c r="E27" s="384"/>
    </row>
    <row r="28" spans="1:5" x14ac:dyDescent="0.55000000000000004">
      <c r="A28" s="384"/>
      <c r="B28" s="384"/>
      <c r="C28" s="384"/>
      <c r="D28" s="384"/>
      <c r="E28" s="384"/>
    </row>
    <row r="29" spans="1:5" x14ac:dyDescent="0.55000000000000004">
      <c r="A29" s="384"/>
      <c r="B29" s="384"/>
      <c r="C29" s="384"/>
      <c r="D29" s="384"/>
      <c r="E29" s="384"/>
    </row>
    <row r="31" spans="1:5" x14ac:dyDescent="0.55000000000000004">
      <c r="A31" s="12" t="s">
        <v>68</v>
      </c>
    </row>
    <row r="33" spans="1:15" x14ac:dyDescent="0.55000000000000004">
      <c r="A33" t="s">
        <v>69</v>
      </c>
    </row>
    <row r="35" spans="1:15" x14ac:dyDescent="0.55000000000000004">
      <c r="A35" s="384" t="s">
        <v>70</v>
      </c>
      <c r="B35" s="384"/>
      <c r="C35" s="384"/>
      <c r="D35" s="384"/>
      <c r="E35" s="384"/>
    </row>
    <row r="36" spans="1:15" x14ac:dyDescent="0.55000000000000004">
      <c r="A36" s="384"/>
      <c r="B36" s="384"/>
      <c r="C36" s="384"/>
      <c r="D36" s="384"/>
      <c r="E36" s="384"/>
    </row>
    <row r="37" spans="1:15" x14ac:dyDescent="0.55000000000000004">
      <c r="A37" s="384"/>
      <c r="B37" s="384"/>
      <c r="C37" s="384"/>
      <c r="D37" s="384"/>
      <c r="E37" s="384"/>
    </row>
    <row r="38" spans="1:15" x14ac:dyDescent="0.55000000000000004">
      <c r="A38" s="6"/>
      <c r="B38" s="6"/>
      <c r="C38" s="6"/>
      <c r="D38" s="6"/>
      <c r="E38" s="6"/>
    </row>
    <row r="39" spans="1:15" x14ac:dyDescent="0.55000000000000004">
      <c r="A39" s="384" t="s">
        <v>71</v>
      </c>
      <c r="B39" s="384"/>
      <c r="C39" s="384"/>
      <c r="D39" s="384"/>
      <c r="E39" s="384"/>
    </row>
    <row r="40" spans="1:15" x14ac:dyDescent="0.55000000000000004">
      <c r="A40" s="384"/>
      <c r="B40" s="384"/>
      <c r="C40" s="384"/>
      <c r="D40" s="384"/>
      <c r="E40" s="384"/>
    </row>
    <row r="41" spans="1:15" x14ac:dyDescent="0.55000000000000004">
      <c r="A41" s="384"/>
      <c r="B41" s="384"/>
      <c r="C41" s="384"/>
      <c r="D41" s="384"/>
      <c r="E41" s="384"/>
    </row>
    <row r="42" spans="1:15" x14ac:dyDescent="0.55000000000000004">
      <c r="A42" s="384"/>
      <c r="B42" s="384"/>
      <c r="C42" s="384"/>
      <c r="D42" s="384"/>
      <c r="E42" s="384"/>
    </row>
    <row r="43" spans="1:15" x14ac:dyDescent="0.55000000000000004">
      <c r="A43" s="384"/>
      <c r="B43" s="384"/>
      <c r="C43" s="384"/>
      <c r="D43" s="384"/>
      <c r="E43" s="384"/>
    </row>
    <row r="44" spans="1:15" x14ac:dyDescent="0.55000000000000004">
      <c r="A44" s="6"/>
      <c r="B44" s="33"/>
      <c r="C44" s="33"/>
      <c r="D44" s="33"/>
      <c r="E44" s="6"/>
      <c r="O44" s="34"/>
    </row>
    <row r="45" spans="1:15" x14ac:dyDescent="0.55000000000000004">
      <c r="A45" s="6"/>
      <c r="B45" s="34" t="s">
        <v>72</v>
      </c>
      <c r="C45" s="34"/>
      <c r="D45" s="34" t="s">
        <v>73</v>
      </c>
      <c r="E45" s="6"/>
      <c r="O45" s="35"/>
    </row>
    <row r="46" spans="1:15" x14ac:dyDescent="0.55000000000000004">
      <c r="A46" s="6"/>
      <c r="B46" s="35" t="s">
        <v>74</v>
      </c>
      <c r="C46" s="35"/>
      <c r="D46" s="35" t="s">
        <v>75</v>
      </c>
      <c r="E46" s="6"/>
      <c r="O46" s="35"/>
    </row>
    <row r="47" spans="1:15" x14ac:dyDescent="0.55000000000000004">
      <c r="A47" s="6"/>
      <c r="B47" s="35" t="s">
        <v>76</v>
      </c>
      <c r="C47" s="35"/>
      <c r="D47" s="35" t="s">
        <v>77</v>
      </c>
      <c r="E47" s="6"/>
      <c r="O47" s="35"/>
    </row>
    <row r="48" spans="1:15" x14ac:dyDescent="0.55000000000000004">
      <c r="A48" s="6"/>
      <c r="B48" s="35" t="s">
        <v>78</v>
      </c>
      <c r="C48" s="35"/>
      <c r="D48" s="35" t="s">
        <v>79</v>
      </c>
      <c r="E48" s="6"/>
      <c r="O48" s="35"/>
    </row>
    <row r="49" spans="1:15" x14ac:dyDescent="0.55000000000000004">
      <c r="A49" s="6"/>
      <c r="B49" s="35" t="s">
        <v>80</v>
      </c>
      <c r="C49" s="35"/>
      <c r="D49" s="35" t="s">
        <v>81</v>
      </c>
      <c r="E49" s="6"/>
      <c r="O49" s="35"/>
    </row>
    <row r="50" spans="1:15" x14ac:dyDescent="0.55000000000000004">
      <c r="A50" s="6"/>
      <c r="B50" s="35" t="s">
        <v>82</v>
      </c>
      <c r="C50" s="35"/>
      <c r="D50" s="35" t="s">
        <v>83</v>
      </c>
      <c r="E50" s="6"/>
      <c r="O50" s="35"/>
    </row>
    <row r="51" spans="1:15" x14ac:dyDescent="0.55000000000000004">
      <c r="A51" s="6"/>
      <c r="B51" s="35" t="s">
        <v>84</v>
      </c>
      <c r="C51" s="35"/>
      <c r="D51" s="35" t="s">
        <v>85</v>
      </c>
      <c r="E51" s="6"/>
      <c r="K51" s="6"/>
      <c r="O51" s="34"/>
    </row>
    <row r="52" spans="1:15" x14ac:dyDescent="0.55000000000000004">
      <c r="A52" s="6"/>
      <c r="B52" t="s">
        <v>86</v>
      </c>
      <c r="C52" s="35"/>
      <c r="D52" s="384" t="s">
        <v>87</v>
      </c>
      <c r="E52" s="6"/>
      <c r="O52" s="35"/>
    </row>
    <row r="53" spans="1:15" x14ac:dyDescent="0.55000000000000004">
      <c r="A53" s="6"/>
      <c r="B53" t="s">
        <v>88</v>
      </c>
      <c r="C53" s="35"/>
      <c r="D53" s="384"/>
      <c r="E53" s="6"/>
      <c r="O53" s="35"/>
    </row>
    <row r="54" spans="1:15" x14ac:dyDescent="0.55000000000000004">
      <c r="A54" s="6"/>
      <c r="B54" t="s">
        <v>89</v>
      </c>
      <c r="C54" s="35"/>
      <c r="D54" s="384" t="s">
        <v>90</v>
      </c>
      <c r="E54" s="6"/>
      <c r="O54" s="35"/>
    </row>
    <row r="55" spans="1:15" x14ac:dyDescent="0.55000000000000004">
      <c r="A55" s="6"/>
      <c r="B55" t="s">
        <v>91</v>
      </c>
      <c r="C55" s="35"/>
      <c r="D55" s="384"/>
      <c r="E55" s="6"/>
      <c r="O55" s="35"/>
    </row>
    <row r="56" spans="1:15" ht="15" customHeight="1" x14ac:dyDescent="0.55000000000000004">
      <c r="A56" s="6"/>
      <c r="B56" t="s">
        <v>92</v>
      </c>
      <c r="C56" s="35"/>
      <c r="D56" s="384" t="s">
        <v>93</v>
      </c>
      <c r="E56" s="6"/>
      <c r="O56" s="35"/>
    </row>
    <row r="57" spans="1:15" x14ac:dyDescent="0.55000000000000004">
      <c r="A57" s="6"/>
      <c r="B57" t="s">
        <v>94</v>
      </c>
      <c r="C57" s="35"/>
      <c r="D57" s="384"/>
      <c r="E57" s="6"/>
      <c r="O57" s="35"/>
    </row>
    <row r="58" spans="1:15" x14ac:dyDescent="0.55000000000000004">
      <c r="A58" s="6"/>
      <c r="B58" t="s">
        <v>95</v>
      </c>
      <c r="C58" s="35"/>
      <c r="D58" s="384"/>
      <c r="E58" s="6"/>
      <c r="O58" s="35"/>
    </row>
    <row r="59" spans="1:15" x14ac:dyDescent="0.55000000000000004">
      <c r="A59" s="6"/>
      <c r="B59" t="s">
        <v>96</v>
      </c>
      <c r="C59" s="35"/>
      <c r="D59" s="384" t="s">
        <v>97</v>
      </c>
      <c r="E59" s="6"/>
      <c r="O59" s="34"/>
    </row>
    <row r="60" spans="1:15" x14ac:dyDescent="0.55000000000000004">
      <c r="A60" s="6"/>
      <c r="B60" s="384" t="s">
        <v>98</v>
      </c>
      <c r="C60" s="35"/>
      <c r="D60" s="384"/>
      <c r="E60" s="6"/>
      <c r="O60" s="35"/>
    </row>
    <row r="61" spans="1:15" x14ac:dyDescent="0.55000000000000004">
      <c r="A61" s="6"/>
      <c r="B61" s="384"/>
      <c r="C61" s="35"/>
      <c r="D61" s="384"/>
      <c r="E61" s="6"/>
      <c r="O61" s="35"/>
    </row>
    <row r="62" spans="1:15" x14ac:dyDescent="0.55000000000000004">
      <c r="A62" s="6"/>
      <c r="B62" t="s">
        <v>99</v>
      </c>
      <c r="C62" s="35"/>
      <c r="D62" s="384" t="s">
        <v>100</v>
      </c>
      <c r="E62" s="6"/>
      <c r="O62" s="35"/>
    </row>
    <row r="63" spans="1:15" x14ac:dyDescent="0.55000000000000004">
      <c r="A63" s="6"/>
      <c r="B63" t="s">
        <v>101</v>
      </c>
      <c r="C63" s="35"/>
      <c r="D63" s="384"/>
      <c r="E63" s="6"/>
      <c r="O63" s="35"/>
    </row>
    <row r="64" spans="1:15" x14ac:dyDescent="0.55000000000000004">
      <c r="A64" s="6"/>
      <c r="B64" t="s">
        <v>102</v>
      </c>
      <c r="C64" s="35"/>
      <c r="D64" s="384"/>
      <c r="E64" s="6"/>
      <c r="O64" s="35"/>
    </row>
    <row r="65" spans="1:15" x14ac:dyDescent="0.55000000000000004">
      <c r="A65" s="6"/>
      <c r="B65" t="s">
        <v>103</v>
      </c>
      <c r="C65" s="35"/>
      <c r="D65" s="6" t="s">
        <v>104</v>
      </c>
      <c r="E65" s="6"/>
      <c r="O65" s="35"/>
    </row>
    <row r="66" spans="1:15" x14ac:dyDescent="0.55000000000000004">
      <c r="A66" s="6"/>
      <c r="B66" t="s">
        <v>105</v>
      </c>
      <c r="C66" s="35"/>
      <c r="D66" s="6" t="s">
        <v>106</v>
      </c>
      <c r="E66" s="6"/>
    </row>
    <row r="67" spans="1:15" x14ac:dyDescent="0.55000000000000004">
      <c r="A67" s="6"/>
      <c r="C67" s="35"/>
      <c r="D67" s="6"/>
      <c r="E67" s="6"/>
    </row>
    <row r="68" spans="1:15" x14ac:dyDescent="0.55000000000000004">
      <c r="A68" s="6"/>
      <c r="B68" s="6"/>
      <c r="C68" s="6"/>
      <c r="D68" s="6"/>
      <c r="E68" s="6"/>
    </row>
    <row r="69" spans="1:15" x14ac:dyDescent="0.55000000000000004">
      <c r="A69" t="s">
        <v>107</v>
      </c>
    </row>
    <row r="71" spans="1:15" x14ac:dyDescent="0.55000000000000004">
      <c r="A71" t="s">
        <v>108</v>
      </c>
    </row>
    <row r="74" spans="1:15" x14ac:dyDescent="0.55000000000000004">
      <c r="A74" s="398" t="s">
        <v>109</v>
      </c>
      <c r="B74" s="398"/>
      <c r="C74" s="398"/>
      <c r="D74" s="398"/>
      <c r="E74" s="398"/>
    </row>
    <row r="75" spans="1:15" x14ac:dyDescent="0.55000000000000004">
      <c r="A75" s="398"/>
      <c r="B75" s="398"/>
      <c r="C75" s="398"/>
      <c r="D75" s="398"/>
      <c r="E75" s="398"/>
    </row>
  </sheetData>
  <sheetProtection algorithmName="SHA-512" hashValue="oTIsNYrnSF8Kg+RvcIn5WDJWzP/vTuNaI8ReT2MjSG9KMXvZa1c98e7DvoYKSIdzhZ5rRWWJOgPW5/vyHq19Tg==" saltValue="pyZRer90vQwueLj1E6DNbA==" spinCount="100000" sheet="1" objects="1" scenarios="1"/>
  <customSheetViews>
    <customSheetView guid="{13810DCC-AA08-45AA-A2EB-614B3F1533B3}" showGridLines="0">
      <pane ySplit="4" topLeftCell="A20" activePane="bottomLeft" state="frozen"/>
      <selection pane="bottomLeft" activeCell="A44" sqref="A44"/>
      <pageMargins left="0" right="0" top="0" bottom="0" header="0" footer="0"/>
      <pageSetup orientation="portrait" horizontalDpi="1200" verticalDpi="1200" r:id="rId1"/>
    </customSheetView>
  </customSheetViews>
  <mergeCells count="16">
    <mergeCell ref="A74:E75"/>
    <mergeCell ref="D62:D64"/>
    <mergeCell ref="D52:D53"/>
    <mergeCell ref="D54:D55"/>
    <mergeCell ref="B60:B61"/>
    <mergeCell ref="D56:D58"/>
    <mergeCell ref="D59:D61"/>
    <mergeCell ref="A35:E37"/>
    <mergeCell ref="A39:E43"/>
    <mergeCell ref="A7:E8"/>
    <mergeCell ref="A25:E29"/>
    <mergeCell ref="A22:E23"/>
    <mergeCell ref="A19:E20"/>
    <mergeCell ref="A16:E18"/>
    <mergeCell ref="A13:E14"/>
    <mergeCell ref="A10:E11"/>
  </mergeCells>
  <pageMargins left="0.7" right="0.7" top="0.75" bottom="0.75" header="0.3" footer="0.3"/>
  <pageSetup orientation="portrait" horizontalDpi="1200" verticalDpi="1200"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92D050"/>
  </sheetPr>
  <dimension ref="A1:O151"/>
  <sheetViews>
    <sheetView showGridLines="0" zoomScaleNormal="100" workbookViewId="0"/>
  </sheetViews>
  <sheetFormatPr defaultColWidth="9.15625" defaultRowHeight="14.4" x14ac:dyDescent="0.55000000000000004"/>
  <cols>
    <col min="1" max="1" width="3" style="43" customWidth="1"/>
    <col min="2" max="2" width="13" style="43" customWidth="1"/>
    <col min="3" max="3" width="39.83984375" style="43" customWidth="1"/>
    <col min="4" max="8" width="18.578125" style="43" customWidth="1"/>
    <col min="9" max="9" width="2.68359375" style="43" customWidth="1"/>
    <col min="10" max="16384" width="9.15625" style="43"/>
  </cols>
  <sheetData>
    <row r="1" spans="1:10" ht="18.75" customHeight="1" x14ac:dyDescent="0.7">
      <c r="A1" s="42" t="str">
        <f>'Cover and Instructions'!A1</f>
        <v>Georgia State Health Benefit Plan MHPAEA Parity</v>
      </c>
      <c r="H1" s="44" t="s">
        <v>59</v>
      </c>
    </row>
    <row r="2" spans="1:10" ht="25.8" x14ac:dyDescent="0.95">
      <c r="A2" s="45" t="s">
        <v>1</v>
      </c>
    </row>
    <row r="3" spans="1:10" ht="20.399999999999999" x14ac:dyDescent="0.75">
      <c r="A3" s="47" t="s">
        <v>506</v>
      </c>
    </row>
    <row r="5" spans="1:10" x14ac:dyDescent="0.55000000000000004">
      <c r="A5" s="49" t="s">
        <v>2</v>
      </c>
      <c r="C5" s="50" t="str">
        <f>'Cover and Instructions'!$D$4</f>
        <v>UnitedHealthcare</v>
      </c>
      <c r="D5" s="50"/>
      <c r="E5" s="50"/>
      <c r="F5" s="50"/>
      <c r="G5" s="50"/>
      <c r="H5" s="50"/>
    </row>
    <row r="6" spans="1:10" x14ac:dyDescent="0.55000000000000004">
      <c r="A6" s="49" t="s">
        <v>272</v>
      </c>
      <c r="C6" s="50" t="str">
        <f>'Cover and Instructions'!D5</f>
        <v>UnitedHealthcare Statewide Statewide HMO</v>
      </c>
      <c r="D6" s="50"/>
      <c r="E6" s="50"/>
      <c r="F6" s="50"/>
      <c r="G6" s="50"/>
      <c r="H6" s="50"/>
    </row>
    <row r="7" spans="1:10" ht="14.7" thickBot="1" x14ac:dyDescent="0.6"/>
    <row r="8" spans="1:10" x14ac:dyDescent="0.55000000000000004">
      <c r="A8" s="52" t="s">
        <v>273</v>
      </c>
      <c r="B8" s="53"/>
      <c r="C8" s="53"/>
      <c r="D8" s="53"/>
      <c r="E8" s="53"/>
      <c r="F8" s="53"/>
      <c r="G8" s="53"/>
      <c r="H8" s="54"/>
    </row>
    <row r="9" spans="1:10" ht="15" customHeight="1" x14ac:dyDescent="0.55000000000000004">
      <c r="A9" s="55" t="s">
        <v>274</v>
      </c>
      <c r="B9" s="56"/>
      <c r="C9" s="56"/>
      <c r="D9" s="56"/>
      <c r="E9" s="56"/>
      <c r="F9" s="56"/>
      <c r="G9" s="56"/>
      <c r="H9" s="57"/>
    </row>
    <row r="10" spans="1:10" x14ac:dyDescent="0.55000000000000004">
      <c r="A10" s="58"/>
      <c r="B10" s="59"/>
      <c r="C10" s="59"/>
      <c r="D10" s="59"/>
      <c r="E10" s="59"/>
      <c r="F10" s="59"/>
      <c r="G10" s="59"/>
      <c r="H10" s="60"/>
    </row>
    <row r="11" spans="1:10" x14ac:dyDescent="0.55000000000000004">
      <c r="A11" s="61" t="s">
        <v>275</v>
      </c>
      <c r="B11" s="62" t="s">
        <v>507</v>
      </c>
      <c r="C11" s="59"/>
      <c r="D11" s="59"/>
      <c r="E11" s="59"/>
      <c r="F11" s="128"/>
      <c r="G11" s="64" t="str">
        <f>IF(F11="yes","  Complete Section 1 and Section 2","")</f>
        <v/>
      </c>
      <c r="H11" s="60"/>
    </row>
    <row r="12" spans="1:10" ht="6" customHeight="1" x14ac:dyDescent="0.55000000000000004">
      <c r="A12" s="61"/>
      <c r="B12" s="62"/>
      <c r="C12" s="59"/>
      <c r="D12" s="59"/>
      <c r="E12" s="59"/>
      <c r="F12" s="59"/>
      <c r="G12" s="59"/>
      <c r="H12" s="60"/>
    </row>
    <row r="13" spans="1:10" x14ac:dyDescent="0.55000000000000004">
      <c r="A13" s="61" t="s">
        <v>277</v>
      </c>
      <c r="B13" s="62" t="s">
        <v>508</v>
      </c>
      <c r="C13" s="59"/>
      <c r="D13" s="59"/>
      <c r="E13" s="59"/>
      <c r="F13" s="63"/>
      <c r="G13" s="64" t="str">
        <f>IF(F13="yes","  Complete Section 1 and Section 2","")</f>
        <v/>
      </c>
      <c r="H13" s="60"/>
    </row>
    <row r="14" spans="1:10" ht="6" customHeight="1" x14ac:dyDescent="0.55000000000000004">
      <c r="A14" s="61"/>
      <c r="B14" s="62"/>
      <c r="C14" s="59"/>
      <c r="D14" s="59"/>
      <c r="E14" s="59"/>
      <c r="F14" s="59"/>
      <c r="G14" s="59"/>
      <c r="H14" s="60"/>
    </row>
    <row r="15" spans="1:10" x14ac:dyDescent="0.55000000000000004">
      <c r="A15" s="61" t="s">
        <v>343</v>
      </c>
      <c r="B15" s="62" t="s">
        <v>509</v>
      </c>
      <c r="C15" s="59"/>
      <c r="D15" s="59"/>
      <c r="E15" s="59"/>
      <c r="F15" s="63"/>
      <c r="G15" s="64" t="str">
        <f>IF(F15="yes","  Complete Section 1 and Section 2","")</f>
        <v/>
      </c>
      <c r="H15" s="60"/>
      <c r="J15" s="131"/>
    </row>
    <row r="16" spans="1:10" ht="6" customHeight="1" x14ac:dyDescent="0.55000000000000004">
      <c r="A16" s="61"/>
      <c r="B16" s="62"/>
      <c r="C16" s="59"/>
      <c r="D16" s="59"/>
      <c r="E16" s="59"/>
      <c r="F16" s="59"/>
      <c r="G16" s="59"/>
      <c r="H16" s="60"/>
      <c r="J16" s="131"/>
    </row>
    <row r="17" spans="1:8" x14ac:dyDescent="0.55000000000000004">
      <c r="A17" s="61" t="s">
        <v>345</v>
      </c>
      <c r="B17" s="62" t="s">
        <v>510</v>
      </c>
      <c r="C17" s="59"/>
      <c r="D17" s="59"/>
      <c r="E17" s="59"/>
      <c r="F17" s="63"/>
      <c r="G17" s="64" t="str">
        <f>IF(F17="yes","  Complete Section 1 and Section 2","")</f>
        <v/>
      </c>
      <c r="H17" s="60"/>
    </row>
    <row r="18" spans="1:8" ht="6" customHeight="1" x14ac:dyDescent="0.55000000000000004">
      <c r="A18" s="61"/>
      <c r="B18" s="62"/>
      <c r="C18" s="59"/>
      <c r="D18" s="59"/>
      <c r="E18" s="59"/>
      <c r="F18" s="59"/>
      <c r="G18" s="59"/>
      <c r="H18" s="211"/>
    </row>
    <row r="19" spans="1:8" x14ac:dyDescent="0.55000000000000004">
      <c r="A19" s="61" t="s">
        <v>347</v>
      </c>
      <c r="B19" s="461" t="s">
        <v>463</v>
      </c>
      <c r="C19" s="461"/>
      <c r="D19" s="461"/>
      <c r="E19" s="461"/>
      <c r="F19" s="461"/>
      <c r="G19" s="461"/>
      <c r="H19" s="462"/>
    </row>
    <row r="20" spans="1:8" x14ac:dyDescent="0.55000000000000004">
      <c r="A20" s="200"/>
      <c r="B20" s="461"/>
      <c r="C20" s="461"/>
      <c r="D20" s="461"/>
      <c r="E20" s="461"/>
      <c r="F20" s="461"/>
      <c r="G20" s="461"/>
      <c r="H20" s="462"/>
    </row>
    <row r="21" spans="1:8" x14ac:dyDescent="0.55000000000000004">
      <c r="A21" s="200"/>
      <c r="B21" s="461"/>
      <c r="C21" s="461"/>
      <c r="D21" s="461"/>
      <c r="E21" s="461"/>
      <c r="F21" s="461"/>
      <c r="G21" s="461"/>
      <c r="H21" s="462"/>
    </row>
    <row r="22" spans="1:8" x14ac:dyDescent="0.55000000000000004">
      <c r="A22" s="200"/>
      <c r="B22" s="461"/>
      <c r="C22" s="461"/>
      <c r="D22" s="461"/>
      <c r="E22" s="461"/>
      <c r="F22" s="461"/>
      <c r="G22" s="461"/>
      <c r="H22" s="462"/>
    </row>
    <row r="23" spans="1:8" x14ac:dyDescent="0.55000000000000004">
      <c r="A23" s="61"/>
      <c r="B23" s="436"/>
      <c r="C23" s="463"/>
      <c r="D23" s="463"/>
      <c r="E23" s="463"/>
      <c r="F23" s="463"/>
      <c r="G23" s="463"/>
      <c r="H23" s="464"/>
    </row>
    <row r="24" spans="1:8" x14ac:dyDescent="0.55000000000000004">
      <c r="A24" s="61"/>
      <c r="B24" s="465"/>
      <c r="C24" s="465"/>
      <c r="D24" s="465"/>
      <c r="E24" s="465"/>
      <c r="F24" s="465"/>
      <c r="G24" s="465"/>
      <c r="H24" s="466"/>
    </row>
    <row r="25" spans="1:8" ht="14.7" thickBot="1" x14ac:dyDescent="0.6">
      <c r="A25" s="67"/>
      <c r="B25" s="68"/>
      <c r="C25" s="69"/>
      <c r="D25" s="69"/>
      <c r="E25" s="69"/>
      <c r="F25" s="69"/>
      <c r="G25" s="69"/>
      <c r="H25" s="212"/>
    </row>
    <row r="26" spans="1:8" ht="14.7" thickBot="1" x14ac:dyDescent="0.6"/>
    <row r="27" spans="1:8" ht="15.9" thickBot="1" x14ac:dyDescent="0.65">
      <c r="A27" s="403" t="s">
        <v>511</v>
      </c>
      <c r="B27" s="404"/>
      <c r="C27" s="404"/>
      <c r="D27" s="404"/>
      <c r="E27" s="404"/>
      <c r="F27" s="404"/>
      <c r="G27" s="404"/>
      <c r="H27" s="405"/>
    </row>
    <row r="28" spans="1:8" x14ac:dyDescent="0.55000000000000004">
      <c r="A28" s="73" t="s">
        <v>280</v>
      </c>
      <c r="B28" s="430" t="s">
        <v>465</v>
      </c>
      <c r="C28" s="430"/>
      <c r="D28" s="430"/>
      <c r="E28" s="430"/>
      <c r="F28" s="430"/>
      <c r="G28" s="430"/>
      <c r="H28" s="431"/>
    </row>
    <row r="29" spans="1:8" x14ac:dyDescent="0.55000000000000004">
      <c r="A29" s="73"/>
      <c r="B29" s="432"/>
      <c r="C29" s="432"/>
      <c r="D29" s="432"/>
      <c r="E29" s="432"/>
      <c r="F29" s="432"/>
      <c r="G29" s="432"/>
      <c r="H29" s="433"/>
    </row>
    <row r="30" spans="1:8" x14ac:dyDescent="0.55000000000000004">
      <c r="A30" s="73"/>
      <c r="B30" s="76" t="s">
        <v>282</v>
      </c>
      <c r="C30" s="77"/>
      <c r="D30" s="77"/>
      <c r="E30" s="77"/>
      <c r="F30" s="77"/>
      <c r="G30" s="77"/>
      <c r="H30" s="78"/>
    </row>
    <row r="31" spans="1:8" x14ac:dyDescent="0.55000000000000004">
      <c r="A31" s="73"/>
      <c r="C31" s="77"/>
      <c r="D31" s="77"/>
      <c r="E31" s="77"/>
      <c r="F31" s="77"/>
      <c r="G31" s="77"/>
      <c r="H31" s="78"/>
    </row>
    <row r="32" spans="1:8" x14ac:dyDescent="0.55000000000000004">
      <c r="A32" s="73"/>
      <c r="B32" s="49" t="s">
        <v>283</v>
      </c>
      <c r="C32" s="77"/>
      <c r="D32" s="77"/>
      <c r="E32" s="469"/>
      <c r="F32" s="469"/>
      <c r="G32" s="469"/>
      <c r="H32" s="470"/>
    </row>
    <row r="33" spans="1:10" x14ac:dyDescent="0.55000000000000004">
      <c r="A33" s="73"/>
      <c r="C33" s="77"/>
      <c r="D33" s="77"/>
      <c r="E33" s="77"/>
      <c r="F33" s="77"/>
      <c r="G33" s="77"/>
      <c r="H33" s="78"/>
    </row>
    <row r="34" spans="1:10" ht="15" customHeight="1" x14ac:dyDescent="0.55000000000000004">
      <c r="A34" s="105"/>
      <c r="B34" s="77"/>
      <c r="C34" s="77"/>
      <c r="D34" s="77"/>
      <c r="E34" s="434" t="s">
        <v>466</v>
      </c>
      <c r="F34" s="434"/>
      <c r="G34" s="434"/>
      <c r="H34" s="435"/>
    </row>
    <row r="35" spans="1:10" x14ac:dyDescent="0.55000000000000004">
      <c r="A35" s="105"/>
      <c r="E35" s="77" t="s">
        <v>467</v>
      </c>
      <c r="F35" s="77" t="s">
        <v>467</v>
      </c>
      <c r="G35" s="77" t="s">
        <v>467</v>
      </c>
      <c r="H35" s="78" t="s">
        <v>467</v>
      </c>
      <c r="J35" s="77"/>
    </row>
    <row r="36" spans="1:10" x14ac:dyDescent="0.55000000000000004">
      <c r="A36" s="105"/>
      <c r="B36" s="79"/>
      <c r="C36" s="79"/>
      <c r="D36" s="79" t="s">
        <v>454</v>
      </c>
      <c r="E36" s="79" t="s">
        <v>512</v>
      </c>
      <c r="F36" s="79" t="s">
        <v>512</v>
      </c>
      <c r="G36" s="79" t="s">
        <v>512</v>
      </c>
      <c r="H36" s="80" t="s">
        <v>471</v>
      </c>
      <c r="J36" s="79"/>
    </row>
    <row r="37" spans="1:10" x14ac:dyDescent="0.55000000000000004">
      <c r="A37" s="105"/>
      <c r="B37" s="81" t="s">
        <v>455</v>
      </c>
      <c r="C37" s="82"/>
      <c r="D37" s="82" t="s">
        <v>284</v>
      </c>
      <c r="E37" s="82" t="s">
        <v>472</v>
      </c>
      <c r="F37" s="82" t="s">
        <v>513</v>
      </c>
      <c r="G37" s="82" t="s">
        <v>514</v>
      </c>
      <c r="H37" s="134" t="s">
        <v>475</v>
      </c>
      <c r="J37" s="79"/>
    </row>
    <row r="38" spans="1:10" ht="22" customHeight="1" x14ac:dyDescent="0.55000000000000004">
      <c r="A38" s="105"/>
      <c r="B38" s="87" t="s">
        <v>362</v>
      </c>
      <c r="C38" s="79"/>
      <c r="D38" s="79"/>
      <c r="E38" s="79"/>
      <c r="F38" s="79"/>
      <c r="G38" s="79"/>
      <c r="H38" s="80"/>
    </row>
    <row r="39" spans="1:10" x14ac:dyDescent="0.55000000000000004">
      <c r="A39" s="105"/>
      <c r="B39" s="471"/>
      <c r="C39" s="471"/>
      <c r="D39" s="262"/>
      <c r="E39" s="262"/>
      <c r="F39" s="263"/>
      <c r="G39" s="262"/>
      <c r="H39" s="267"/>
      <c r="J39" s="138"/>
    </row>
    <row r="40" spans="1:10" x14ac:dyDescent="0.55000000000000004">
      <c r="A40" s="105"/>
      <c r="B40" s="471"/>
      <c r="C40" s="471"/>
      <c r="D40" s="262"/>
      <c r="E40" s="262"/>
      <c r="F40" s="263"/>
      <c r="G40" s="262"/>
      <c r="H40" s="267"/>
    </row>
    <row r="41" spans="1:10" x14ac:dyDescent="0.55000000000000004">
      <c r="A41" s="105"/>
      <c r="B41" s="471"/>
      <c r="C41" s="471"/>
      <c r="D41" s="263"/>
      <c r="E41" s="263"/>
      <c r="F41" s="263"/>
      <c r="G41" s="266"/>
      <c r="H41" s="267"/>
    </row>
    <row r="42" spans="1:10" x14ac:dyDescent="0.55000000000000004">
      <c r="A42" s="105"/>
      <c r="B42" s="449" t="s">
        <v>296</v>
      </c>
      <c r="C42" s="449"/>
      <c r="D42" s="263"/>
      <c r="E42" s="263"/>
      <c r="F42" s="263"/>
      <c r="G42" s="266"/>
      <c r="H42" s="267"/>
    </row>
    <row r="43" spans="1:10" x14ac:dyDescent="0.55000000000000004">
      <c r="A43" s="105"/>
      <c r="B43" s="416"/>
      <c r="C43" s="416"/>
      <c r="D43" s="263"/>
      <c r="E43" s="263"/>
      <c r="F43" s="263"/>
      <c r="G43" s="266"/>
      <c r="H43" s="267"/>
    </row>
    <row r="44" spans="1:10" ht="22" customHeight="1" x14ac:dyDescent="0.55000000000000004">
      <c r="A44" s="105"/>
      <c r="B44" s="87" t="s">
        <v>366</v>
      </c>
      <c r="C44" s="112"/>
      <c r="D44" s="139"/>
      <c r="E44" s="139"/>
      <c r="F44" s="139"/>
      <c r="G44" s="140"/>
      <c r="H44" s="141"/>
    </row>
    <row r="45" spans="1:10" x14ac:dyDescent="0.55000000000000004">
      <c r="A45" s="105"/>
      <c r="B45" s="416"/>
      <c r="C45" s="416"/>
      <c r="D45" s="263"/>
      <c r="E45" s="263"/>
      <c r="F45" s="263"/>
      <c r="G45" s="266"/>
      <c r="H45" s="267"/>
    </row>
    <row r="46" spans="1:10" x14ac:dyDescent="0.55000000000000004">
      <c r="A46" s="105"/>
      <c r="B46" s="427"/>
      <c r="C46" s="428"/>
      <c r="D46" s="263"/>
      <c r="E46" s="263"/>
      <c r="F46" s="263"/>
      <c r="G46" s="266"/>
      <c r="H46" s="267"/>
    </row>
    <row r="47" spans="1:10" x14ac:dyDescent="0.55000000000000004">
      <c r="A47" s="105"/>
      <c r="B47" s="427"/>
      <c r="C47" s="428"/>
      <c r="D47" s="263"/>
      <c r="E47" s="263"/>
      <c r="F47" s="263"/>
      <c r="G47" s="266"/>
      <c r="H47" s="267"/>
    </row>
    <row r="48" spans="1:10" x14ac:dyDescent="0.55000000000000004">
      <c r="A48" s="105"/>
      <c r="B48" s="419" t="s">
        <v>296</v>
      </c>
      <c r="C48" s="421"/>
      <c r="D48" s="263"/>
      <c r="E48" s="263"/>
      <c r="F48" s="263"/>
      <c r="G48" s="266"/>
      <c r="H48" s="267"/>
    </row>
    <row r="49" spans="1:8" x14ac:dyDescent="0.55000000000000004">
      <c r="A49" s="105"/>
      <c r="B49" s="416"/>
      <c r="C49" s="416"/>
      <c r="D49" s="263"/>
      <c r="E49" s="263"/>
      <c r="F49" s="263"/>
      <c r="G49" s="266"/>
      <c r="H49" s="267"/>
    </row>
    <row r="50" spans="1:8" x14ac:dyDescent="0.55000000000000004">
      <c r="A50" s="105"/>
      <c r="B50" s="142"/>
      <c r="C50" s="119"/>
      <c r="D50" s="143">
        <f>SUM(D39:D49)</f>
        <v>0</v>
      </c>
      <c r="E50" s="213">
        <f>SUM(E39:E49)</f>
        <v>0</v>
      </c>
      <c r="F50" s="214">
        <f>SUM(F39:F49)</f>
        <v>0</v>
      </c>
      <c r="G50" s="213">
        <f>SUM(G39:G49)</f>
        <v>0</v>
      </c>
      <c r="H50" s="215">
        <f>SUM(H39:H49)</f>
        <v>0</v>
      </c>
    </row>
    <row r="51" spans="1:8" x14ac:dyDescent="0.55000000000000004">
      <c r="A51" s="73" t="s">
        <v>309</v>
      </c>
      <c r="B51" s="49" t="s">
        <v>367</v>
      </c>
      <c r="C51" s="119"/>
      <c r="D51" s="146"/>
      <c r="E51" s="146"/>
      <c r="F51" s="146"/>
      <c r="G51" s="140"/>
      <c r="H51" s="141"/>
    </row>
    <row r="52" spans="1:8" x14ac:dyDescent="0.55000000000000004">
      <c r="A52" s="105"/>
      <c r="C52" s="43" t="s">
        <v>368</v>
      </c>
      <c r="D52" s="143">
        <f>D50</f>
        <v>0</v>
      </c>
      <c r="E52" s="143">
        <f t="shared" ref="E52:H52" si="0">E50</f>
        <v>0</v>
      </c>
      <c r="F52" s="144">
        <f t="shared" si="0"/>
        <v>0</v>
      </c>
      <c r="G52" s="143">
        <f t="shared" si="0"/>
        <v>0</v>
      </c>
      <c r="H52" s="201">
        <f t="shared" si="0"/>
        <v>0</v>
      </c>
    </row>
    <row r="53" spans="1:8" x14ac:dyDescent="0.55000000000000004">
      <c r="A53" s="105"/>
      <c r="C53" s="43" t="s">
        <v>369</v>
      </c>
      <c r="E53" s="296" t="e">
        <f>E52/D52</f>
        <v>#DIV/0!</v>
      </c>
      <c r="F53" s="296" t="e">
        <f>F52/D52</f>
        <v>#DIV/0!</v>
      </c>
      <c r="G53" s="296" t="e">
        <f>G52/D52</f>
        <v>#DIV/0!</v>
      </c>
      <c r="H53" s="297" t="e">
        <f>H52/D52</f>
        <v>#DIV/0!</v>
      </c>
    </row>
    <row r="54" spans="1:8" x14ac:dyDescent="0.55000000000000004">
      <c r="A54" s="105"/>
      <c r="C54" s="43" t="s">
        <v>370</v>
      </c>
      <c r="E54" s="91" t="e">
        <f t="shared" ref="E54:H54" si="1">IF(E53&gt;=(2/3),"Yes","No")</f>
        <v>#DIV/0!</v>
      </c>
      <c r="F54" s="91" t="e">
        <f t="shared" si="1"/>
        <v>#DIV/0!</v>
      </c>
      <c r="G54" s="91" t="e">
        <f t="shared" si="1"/>
        <v>#DIV/0!</v>
      </c>
      <c r="H54" s="150" t="e">
        <f t="shared" si="1"/>
        <v>#DIV/0!</v>
      </c>
    </row>
    <row r="55" spans="1:8" x14ac:dyDescent="0.55000000000000004">
      <c r="A55" s="105"/>
      <c r="E55" s="153" t="e">
        <f t="shared" ref="E55:H55" si="2">IF(E54="No", "Note A", "Note B")</f>
        <v>#DIV/0!</v>
      </c>
      <c r="F55" s="153" t="e">
        <f t="shared" si="2"/>
        <v>#DIV/0!</v>
      </c>
      <c r="G55" s="153" t="e">
        <f t="shared" si="2"/>
        <v>#DIV/0!</v>
      </c>
      <c r="H55" s="183" t="e">
        <f t="shared" si="2"/>
        <v>#DIV/0!</v>
      </c>
    </row>
    <row r="56" spans="1:8" x14ac:dyDescent="0.55000000000000004">
      <c r="A56" s="105"/>
      <c r="E56" s="153"/>
      <c r="F56" s="153"/>
      <c r="G56" s="153"/>
      <c r="H56" s="183"/>
    </row>
    <row r="57" spans="1:8" ht="15" customHeight="1" x14ac:dyDescent="0.55000000000000004">
      <c r="A57" s="105"/>
      <c r="B57" s="154" t="s">
        <v>374</v>
      </c>
      <c r="C57" s="142" t="s">
        <v>476</v>
      </c>
      <c r="D57" s="142"/>
      <c r="E57" s="142"/>
      <c r="F57" s="142"/>
      <c r="G57" s="142"/>
      <c r="H57" s="155"/>
    </row>
    <row r="58" spans="1:8" ht="30" customHeight="1" x14ac:dyDescent="0.55000000000000004">
      <c r="A58" s="105"/>
      <c r="B58" s="210" t="s">
        <v>376</v>
      </c>
      <c r="C58" s="467" t="s">
        <v>477</v>
      </c>
      <c r="D58" s="467"/>
      <c r="E58" s="467"/>
      <c r="F58" s="467"/>
      <c r="G58" s="467"/>
      <c r="H58" s="468"/>
    </row>
    <row r="59" spans="1:8" x14ac:dyDescent="0.55000000000000004">
      <c r="A59" s="105"/>
      <c r="B59" s="156"/>
      <c r="C59" s="142"/>
      <c r="D59" s="142"/>
      <c r="E59" s="142"/>
      <c r="F59" s="142"/>
      <c r="G59" s="142"/>
      <c r="H59" s="155"/>
    </row>
    <row r="60" spans="1:8" x14ac:dyDescent="0.55000000000000004">
      <c r="A60" s="73" t="s">
        <v>312</v>
      </c>
      <c r="B60" s="49" t="s">
        <v>378</v>
      </c>
      <c r="E60" s="91"/>
      <c r="F60" s="91"/>
      <c r="G60" s="91"/>
      <c r="H60" s="150"/>
    </row>
    <row r="61" spans="1:8" x14ac:dyDescent="0.55000000000000004">
      <c r="A61" s="105"/>
      <c r="B61" s="432" t="s">
        <v>478</v>
      </c>
      <c r="C61" s="432"/>
      <c r="D61" s="432"/>
      <c r="E61" s="432"/>
      <c r="F61" s="432"/>
      <c r="G61" s="432"/>
      <c r="H61" s="433"/>
    </row>
    <row r="62" spans="1:8" x14ac:dyDescent="0.55000000000000004">
      <c r="A62" s="73"/>
      <c r="B62" s="432"/>
      <c r="C62" s="432"/>
      <c r="D62" s="432"/>
      <c r="E62" s="432"/>
      <c r="F62" s="432"/>
      <c r="G62" s="432"/>
      <c r="H62" s="433"/>
    </row>
    <row r="63" spans="1:8" x14ac:dyDescent="0.55000000000000004">
      <c r="A63" s="73"/>
      <c r="E63" s="91"/>
      <c r="F63" s="91"/>
      <c r="G63" s="91"/>
      <c r="H63" s="150"/>
    </row>
    <row r="64" spans="1:8" x14ac:dyDescent="0.55000000000000004">
      <c r="A64" s="73"/>
      <c r="B64" s="432" t="s">
        <v>479</v>
      </c>
      <c r="C64" s="432"/>
      <c r="D64" s="432"/>
      <c r="E64" s="432"/>
      <c r="F64" s="432"/>
      <c r="G64" s="432"/>
      <c r="H64" s="433"/>
    </row>
    <row r="65" spans="1:10" x14ac:dyDescent="0.55000000000000004">
      <c r="A65" s="73"/>
      <c r="B65" s="432"/>
      <c r="C65" s="432"/>
      <c r="D65" s="432"/>
      <c r="E65" s="432"/>
      <c r="F65" s="432"/>
      <c r="G65" s="432"/>
      <c r="H65" s="433"/>
    </row>
    <row r="66" spans="1:10" x14ac:dyDescent="0.55000000000000004">
      <c r="A66" s="73"/>
      <c r="B66" s="432"/>
      <c r="C66" s="432"/>
      <c r="D66" s="432"/>
      <c r="E66" s="432"/>
      <c r="F66" s="432"/>
      <c r="G66" s="432"/>
      <c r="H66" s="433"/>
    </row>
    <row r="67" spans="1:10" x14ac:dyDescent="0.55000000000000004">
      <c r="A67" s="73"/>
      <c r="B67" s="432"/>
      <c r="C67" s="432"/>
      <c r="D67" s="432"/>
      <c r="E67" s="432"/>
      <c r="F67" s="432"/>
      <c r="G67" s="432"/>
      <c r="H67" s="433"/>
    </row>
    <row r="68" spans="1:10" x14ac:dyDescent="0.55000000000000004">
      <c r="A68" s="73"/>
      <c r="E68" s="91"/>
      <c r="F68" s="91"/>
      <c r="G68" s="91"/>
      <c r="H68" s="150"/>
    </row>
    <row r="69" spans="1:10" x14ac:dyDescent="0.55000000000000004">
      <c r="A69" s="73"/>
      <c r="B69" s="49" t="s">
        <v>283</v>
      </c>
      <c r="C69" s="77"/>
      <c r="D69" s="77"/>
      <c r="E69" s="417"/>
      <c r="F69" s="417"/>
      <c r="G69" s="417"/>
      <c r="H69" s="418"/>
      <c r="J69" s="138"/>
    </row>
    <row r="70" spans="1:10" x14ac:dyDescent="0.55000000000000004">
      <c r="A70" s="73"/>
      <c r="D70" s="77"/>
      <c r="E70" s="157"/>
      <c r="F70" s="157"/>
      <c r="G70" s="157"/>
      <c r="H70" s="158"/>
    </row>
    <row r="71" spans="1:10" x14ac:dyDescent="0.55000000000000004">
      <c r="A71" s="73"/>
      <c r="D71" s="77" t="s">
        <v>480</v>
      </c>
      <c r="E71" s="157" t="s">
        <v>382</v>
      </c>
      <c r="F71" s="157" t="s">
        <v>383</v>
      </c>
      <c r="G71" s="157"/>
      <c r="H71" s="158"/>
    </row>
    <row r="72" spans="1:10" x14ac:dyDescent="0.55000000000000004">
      <c r="A72" s="73"/>
      <c r="B72" s="159" t="s">
        <v>481</v>
      </c>
      <c r="C72" s="83"/>
      <c r="D72" s="160" t="s">
        <v>385</v>
      </c>
      <c r="E72" s="161" t="s">
        <v>386</v>
      </c>
      <c r="F72" s="161" t="s">
        <v>387</v>
      </c>
      <c r="G72" s="202" t="s">
        <v>388</v>
      </c>
      <c r="H72" s="203"/>
    </row>
    <row r="73" spans="1:10" x14ac:dyDescent="0.55000000000000004">
      <c r="A73" s="73"/>
      <c r="B73" s="43" t="s">
        <v>515</v>
      </c>
      <c r="E73" s="91"/>
      <c r="G73" s="91"/>
      <c r="H73" s="150"/>
    </row>
    <row r="74" spans="1:10" x14ac:dyDescent="0.55000000000000004">
      <c r="A74" s="73"/>
      <c r="C74" s="162" t="e">
        <f>IF(E54="Yes", "Complete Analysis", "N/A - Do Not Complete")</f>
        <v>#DIV/0!</v>
      </c>
      <c r="D74" s="287"/>
      <c r="E74" s="262"/>
      <c r="F74" s="90" t="e">
        <f t="shared" ref="F74:F75" si="3">E74/$E$80</f>
        <v>#DIV/0!</v>
      </c>
      <c r="G74" s="441"/>
      <c r="H74" s="442"/>
    </row>
    <row r="75" spans="1:10" x14ac:dyDescent="0.55000000000000004">
      <c r="A75" s="73"/>
      <c r="D75" s="287"/>
      <c r="E75" s="262"/>
      <c r="F75" s="90" t="e">
        <f t="shared" si="3"/>
        <v>#DIV/0!</v>
      </c>
      <c r="G75" s="441"/>
      <c r="H75" s="442"/>
    </row>
    <row r="76" spans="1:10" x14ac:dyDescent="0.55000000000000004">
      <c r="A76" s="73"/>
      <c r="D76" s="284"/>
      <c r="E76" s="263"/>
      <c r="F76" s="90" t="e">
        <f>E76/$E$80</f>
        <v>#DIV/0!</v>
      </c>
      <c r="G76" s="441"/>
      <c r="H76" s="442"/>
    </row>
    <row r="77" spans="1:10" x14ac:dyDescent="0.55000000000000004">
      <c r="A77" s="73"/>
      <c r="D77" s="284"/>
      <c r="E77" s="263"/>
      <c r="F77" s="90" t="e">
        <f>E77/E80</f>
        <v>#DIV/0!</v>
      </c>
      <c r="G77" s="441"/>
      <c r="H77" s="442"/>
    </row>
    <row r="78" spans="1:10" x14ac:dyDescent="0.55000000000000004">
      <c r="A78" s="73"/>
      <c r="D78" s="284"/>
      <c r="E78" s="263"/>
      <c r="F78" s="90" t="e">
        <f>E78/E80</f>
        <v>#DIV/0!</v>
      </c>
      <c r="G78" s="441"/>
      <c r="H78" s="442"/>
    </row>
    <row r="79" spans="1:10" x14ac:dyDescent="0.55000000000000004">
      <c r="A79" s="73"/>
      <c r="D79" s="285"/>
      <c r="E79" s="269"/>
      <c r="F79" s="90" t="e">
        <f>E79/E80</f>
        <v>#DIV/0!</v>
      </c>
      <c r="G79" s="445"/>
      <c r="H79" s="446"/>
    </row>
    <row r="80" spans="1:10" x14ac:dyDescent="0.55000000000000004">
      <c r="A80" s="73"/>
      <c r="C80" s="163"/>
      <c r="D80" s="163" t="s">
        <v>483</v>
      </c>
      <c r="E80" s="167">
        <f>SUM(E74:E79)</f>
        <v>0</v>
      </c>
      <c r="F80" s="91"/>
      <c r="G80" s="199" t="s">
        <v>516</v>
      </c>
      <c r="H80" s="294"/>
      <c r="J80" s="138"/>
    </row>
    <row r="81" spans="1:8" x14ac:dyDescent="0.55000000000000004">
      <c r="A81" s="73"/>
      <c r="C81" s="163"/>
      <c r="D81" s="163"/>
      <c r="E81" s="186"/>
      <c r="F81" s="91"/>
      <c r="G81" s="199" t="s">
        <v>517</v>
      </c>
      <c r="H81" s="295"/>
    </row>
    <row r="82" spans="1:8" x14ac:dyDescent="0.55000000000000004">
      <c r="A82" s="73"/>
      <c r="E82" s="91"/>
      <c r="F82" s="91"/>
      <c r="G82" s="91"/>
      <c r="H82" s="150"/>
    </row>
    <row r="83" spans="1:8" x14ac:dyDescent="0.55000000000000004">
      <c r="A83" s="73"/>
      <c r="B83" s="43" t="s">
        <v>518</v>
      </c>
      <c r="E83" s="91"/>
      <c r="F83" s="91"/>
      <c r="G83" s="91"/>
      <c r="H83" s="150"/>
    </row>
    <row r="84" spans="1:8" x14ac:dyDescent="0.55000000000000004">
      <c r="A84" s="73"/>
      <c r="C84" s="162" t="e">
        <f>IF(F54="Yes", "Complete Analysis", "N/A - Do Not Complete")</f>
        <v>#DIV/0!</v>
      </c>
      <c r="D84" s="284"/>
      <c r="E84" s="263"/>
      <c r="F84" s="90" t="e">
        <f>E84/E90</f>
        <v>#DIV/0!</v>
      </c>
      <c r="G84" s="441"/>
      <c r="H84" s="442"/>
    </row>
    <row r="85" spans="1:8" x14ac:dyDescent="0.55000000000000004">
      <c r="A85" s="73"/>
      <c r="D85" s="284"/>
      <c r="E85" s="263"/>
      <c r="F85" s="90" t="e">
        <f>E85/E90</f>
        <v>#DIV/0!</v>
      </c>
      <c r="G85" s="441"/>
      <c r="H85" s="442"/>
    </row>
    <row r="86" spans="1:8" x14ac:dyDescent="0.55000000000000004">
      <c r="A86" s="73"/>
      <c r="D86" s="284"/>
      <c r="E86" s="263"/>
      <c r="F86" s="90" t="e">
        <f>E86/E90</f>
        <v>#DIV/0!</v>
      </c>
      <c r="G86" s="441"/>
      <c r="H86" s="442"/>
    </row>
    <row r="87" spans="1:8" x14ac:dyDescent="0.55000000000000004">
      <c r="A87" s="73"/>
      <c r="D87" s="284"/>
      <c r="E87" s="263"/>
      <c r="F87" s="90" t="e">
        <f>E87/E90</f>
        <v>#DIV/0!</v>
      </c>
      <c r="G87" s="441"/>
      <c r="H87" s="442"/>
    </row>
    <row r="88" spans="1:8" x14ac:dyDescent="0.55000000000000004">
      <c r="A88" s="73"/>
      <c r="D88" s="284"/>
      <c r="E88" s="263"/>
      <c r="F88" s="90" t="e">
        <f>E88/E90</f>
        <v>#DIV/0!</v>
      </c>
      <c r="G88" s="441"/>
      <c r="H88" s="442"/>
    </row>
    <row r="89" spans="1:8" x14ac:dyDescent="0.55000000000000004">
      <c r="A89" s="73"/>
      <c r="D89" s="285"/>
      <c r="E89" s="269"/>
      <c r="F89" s="90" t="e">
        <f>E89/E90</f>
        <v>#DIV/0!</v>
      </c>
      <c r="G89" s="445"/>
      <c r="H89" s="446"/>
    </row>
    <row r="90" spans="1:8" x14ac:dyDescent="0.55000000000000004">
      <c r="A90" s="73"/>
      <c r="D90" s="163" t="s">
        <v>485</v>
      </c>
      <c r="E90" s="164">
        <f>SUM(E84:E89)</f>
        <v>0</v>
      </c>
      <c r="F90" s="91"/>
      <c r="G90" s="165" t="s">
        <v>391</v>
      </c>
      <c r="H90" s="289"/>
    </row>
    <row r="91" spans="1:8" x14ac:dyDescent="0.55000000000000004">
      <c r="A91" s="73"/>
      <c r="D91" s="163"/>
      <c r="E91" s="139"/>
      <c r="F91" s="91"/>
      <c r="G91" s="165"/>
      <c r="H91" s="205"/>
    </row>
    <row r="92" spans="1:8" x14ac:dyDescent="0.55000000000000004">
      <c r="A92" s="105"/>
      <c r="B92" s="43" t="s">
        <v>519</v>
      </c>
      <c r="E92" s="91"/>
      <c r="F92" s="91"/>
      <c r="G92" s="91"/>
      <c r="H92" s="150"/>
    </row>
    <row r="93" spans="1:8" x14ac:dyDescent="0.55000000000000004">
      <c r="A93" s="105"/>
      <c r="C93" s="162" t="e">
        <f>IF(G54="Yes", "Complete Analysis", "N/A - Do Not Complete")</f>
        <v>#DIV/0!</v>
      </c>
      <c r="D93" s="284"/>
      <c r="E93" s="263"/>
      <c r="F93" s="90" t="e">
        <f>E93/E99</f>
        <v>#DIV/0!</v>
      </c>
      <c r="G93" s="441"/>
      <c r="H93" s="442"/>
    </row>
    <row r="94" spans="1:8" x14ac:dyDescent="0.55000000000000004">
      <c r="A94" s="105"/>
      <c r="D94" s="284"/>
      <c r="E94" s="263"/>
      <c r="F94" s="90" t="e">
        <f>E94/E99</f>
        <v>#DIV/0!</v>
      </c>
      <c r="G94" s="441"/>
      <c r="H94" s="442"/>
    </row>
    <row r="95" spans="1:8" x14ac:dyDescent="0.55000000000000004">
      <c r="A95" s="105"/>
      <c r="D95" s="284"/>
      <c r="E95" s="263"/>
      <c r="F95" s="90" t="e">
        <f>E95/E99</f>
        <v>#DIV/0!</v>
      </c>
      <c r="G95" s="441"/>
      <c r="H95" s="442"/>
    </row>
    <row r="96" spans="1:8" x14ac:dyDescent="0.55000000000000004">
      <c r="A96" s="105"/>
      <c r="D96" s="284"/>
      <c r="E96" s="263"/>
      <c r="F96" s="90" t="e">
        <f>E96/E99</f>
        <v>#DIV/0!</v>
      </c>
      <c r="G96" s="441"/>
      <c r="H96" s="442"/>
    </row>
    <row r="97" spans="1:8" x14ac:dyDescent="0.55000000000000004">
      <c r="A97" s="105"/>
      <c r="D97" s="284"/>
      <c r="E97" s="263"/>
      <c r="F97" s="90" t="e">
        <f>E97/E99</f>
        <v>#DIV/0!</v>
      </c>
      <c r="G97" s="441"/>
      <c r="H97" s="442"/>
    </row>
    <row r="98" spans="1:8" x14ac:dyDescent="0.55000000000000004">
      <c r="A98" s="105"/>
      <c r="D98" s="285"/>
      <c r="E98" s="269"/>
      <c r="F98" s="90" t="e">
        <f>E98/E99</f>
        <v>#DIV/0!</v>
      </c>
      <c r="G98" s="445"/>
      <c r="H98" s="446"/>
    </row>
    <row r="99" spans="1:8" x14ac:dyDescent="0.55000000000000004">
      <c r="A99" s="105"/>
      <c r="D99" s="163" t="s">
        <v>487</v>
      </c>
      <c r="E99" s="164">
        <f>SUM(E93:E98)</f>
        <v>0</v>
      </c>
      <c r="F99" s="91"/>
      <c r="G99" s="165" t="s">
        <v>391</v>
      </c>
      <c r="H99" s="289"/>
    </row>
    <row r="100" spans="1:8" x14ac:dyDescent="0.55000000000000004">
      <c r="A100" s="105"/>
      <c r="E100" s="91"/>
      <c r="F100" s="91"/>
      <c r="G100" s="91"/>
      <c r="H100" s="150"/>
    </row>
    <row r="101" spans="1:8" x14ac:dyDescent="0.55000000000000004">
      <c r="A101" s="105"/>
      <c r="B101" s="43" t="s">
        <v>488</v>
      </c>
      <c r="E101" s="91"/>
      <c r="F101" s="91"/>
      <c r="G101" s="91"/>
      <c r="H101" s="150"/>
    </row>
    <row r="102" spans="1:8" x14ac:dyDescent="0.55000000000000004">
      <c r="A102" s="105"/>
      <c r="C102" s="162" t="e">
        <f>IF(H54="Yes", "Complete Analysis", "N/A - Do Not Complete")</f>
        <v>#DIV/0!</v>
      </c>
      <c r="D102" s="284"/>
      <c r="E102" s="263"/>
      <c r="F102" s="90" t="e">
        <f>E102/E108</f>
        <v>#DIV/0!</v>
      </c>
      <c r="G102" s="441"/>
      <c r="H102" s="442"/>
    </row>
    <row r="103" spans="1:8" x14ac:dyDescent="0.55000000000000004">
      <c r="A103" s="105"/>
      <c r="C103" s="162"/>
      <c r="D103" s="284"/>
      <c r="E103" s="263"/>
      <c r="F103" s="90" t="e">
        <f>E103/E108</f>
        <v>#DIV/0!</v>
      </c>
      <c r="G103" s="441"/>
      <c r="H103" s="442"/>
    </row>
    <row r="104" spans="1:8" x14ac:dyDescent="0.55000000000000004">
      <c r="A104" s="105"/>
      <c r="C104" s="162"/>
      <c r="D104" s="284"/>
      <c r="E104" s="263"/>
      <c r="F104" s="90" t="e">
        <f>E104/E108</f>
        <v>#DIV/0!</v>
      </c>
      <c r="G104" s="441"/>
      <c r="H104" s="442"/>
    </row>
    <row r="105" spans="1:8" x14ac:dyDescent="0.55000000000000004">
      <c r="A105" s="105"/>
      <c r="C105" s="162"/>
      <c r="D105" s="284"/>
      <c r="E105" s="263"/>
      <c r="F105" s="90" t="e">
        <f>E105/E108</f>
        <v>#DIV/0!</v>
      </c>
      <c r="G105" s="441"/>
      <c r="H105" s="442"/>
    </row>
    <row r="106" spans="1:8" x14ac:dyDescent="0.55000000000000004">
      <c r="A106" s="105"/>
      <c r="C106" s="162"/>
      <c r="D106" s="284"/>
      <c r="E106" s="263"/>
      <c r="F106" s="90" t="e">
        <f>E106/E108</f>
        <v>#DIV/0!</v>
      </c>
      <c r="G106" s="441"/>
      <c r="H106" s="442"/>
    </row>
    <row r="107" spans="1:8" x14ac:dyDescent="0.55000000000000004">
      <c r="A107" s="105"/>
      <c r="C107" s="162"/>
      <c r="D107" s="285"/>
      <c r="E107" s="269"/>
      <c r="F107" s="90" t="e">
        <f>E107/E108</f>
        <v>#DIV/0!</v>
      </c>
      <c r="G107" s="445"/>
      <c r="H107" s="446"/>
    </row>
    <row r="108" spans="1:8" x14ac:dyDescent="0.55000000000000004">
      <c r="A108" s="105"/>
      <c r="C108" s="162"/>
      <c r="D108" s="163" t="s">
        <v>489</v>
      </c>
      <c r="E108" s="164">
        <f>SUM(E102:E107)</f>
        <v>0</v>
      </c>
      <c r="F108" s="90"/>
      <c r="G108" s="165" t="s">
        <v>391</v>
      </c>
      <c r="H108" s="289"/>
    </row>
    <row r="109" spans="1:8" ht="14.7" thickBot="1" x14ac:dyDescent="0.6">
      <c r="A109" s="120"/>
      <c r="B109" s="95"/>
      <c r="C109" s="168"/>
      <c r="D109" s="169"/>
      <c r="E109" s="169"/>
      <c r="F109" s="170"/>
      <c r="G109" s="96"/>
      <c r="H109" s="171"/>
    </row>
    <row r="110" spans="1:8" ht="14.7" thickBot="1" x14ac:dyDescent="0.6">
      <c r="C110" s="162"/>
      <c r="E110" s="139"/>
      <c r="F110" s="91"/>
      <c r="G110" s="91"/>
      <c r="H110" s="91"/>
    </row>
    <row r="111" spans="1:8" ht="15.9" thickBot="1" x14ac:dyDescent="0.65">
      <c r="A111" s="403" t="s">
        <v>520</v>
      </c>
      <c r="B111" s="404"/>
      <c r="C111" s="404"/>
      <c r="D111" s="404"/>
      <c r="E111" s="404"/>
      <c r="F111" s="404"/>
      <c r="G111" s="404"/>
      <c r="H111" s="405"/>
    </row>
    <row r="112" spans="1:8" ht="15" customHeight="1" x14ac:dyDescent="0.55000000000000004">
      <c r="A112" s="73" t="s">
        <v>317</v>
      </c>
      <c r="B112" s="74" t="s">
        <v>491</v>
      </c>
      <c r="C112" s="74"/>
      <c r="D112" s="74"/>
      <c r="E112" s="74"/>
      <c r="F112" s="74"/>
      <c r="G112" s="74"/>
      <c r="H112" s="206"/>
    </row>
    <row r="113" spans="1:8" x14ac:dyDescent="0.55000000000000004">
      <c r="A113" s="105"/>
      <c r="H113" s="75"/>
    </row>
    <row r="114" spans="1:8" x14ac:dyDescent="0.55000000000000004">
      <c r="A114" s="73"/>
      <c r="B114" s="49" t="s">
        <v>283</v>
      </c>
      <c r="C114" s="77"/>
      <c r="D114" s="77"/>
      <c r="E114" s="469"/>
      <c r="F114" s="469"/>
      <c r="G114" s="469"/>
      <c r="H114" s="470"/>
    </row>
    <row r="115" spans="1:8" x14ac:dyDescent="0.55000000000000004">
      <c r="A115" s="73"/>
      <c r="C115" s="77"/>
      <c r="D115" s="77"/>
      <c r="E115" s="77"/>
      <c r="F115" s="77"/>
      <c r="G115" s="77"/>
      <c r="H115" s="78"/>
    </row>
    <row r="116" spans="1:8" x14ac:dyDescent="0.55000000000000004">
      <c r="A116" s="105"/>
      <c r="E116" s="434" t="s">
        <v>354</v>
      </c>
      <c r="F116" s="434"/>
      <c r="G116" s="434"/>
      <c r="H116" s="435"/>
    </row>
    <row r="117" spans="1:8" x14ac:dyDescent="0.55000000000000004">
      <c r="A117" s="105"/>
      <c r="E117" s="79" t="s">
        <v>319</v>
      </c>
      <c r="F117" s="79" t="s">
        <v>319</v>
      </c>
      <c r="G117" s="79" t="s">
        <v>319</v>
      </c>
      <c r="H117" s="80" t="s">
        <v>319</v>
      </c>
    </row>
    <row r="118" spans="1:8" x14ac:dyDescent="0.55000000000000004">
      <c r="A118" s="105"/>
      <c r="E118" s="79" t="s">
        <v>468</v>
      </c>
      <c r="F118" s="79" t="s">
        <v>512</v>
      </c>
      <c r="G118" s="79" t="s">
        <v>512</v>
      </c>
      <c r="H118" s="80" t="s">
        <v>471</v>
      </c>
    </row>
    <row r="119" spans="1:8" x14ac:dyDescent="0.55000000000000004">
      <c r="A119" s="105"/>
      <c r="B119" s="81" t="s">
        <v>457</v>
      </c>
      <c r="C119" s="82"/>
      <c r="D119" s="83"/>
      <c r="E119" s="82" t="s">
        <v>472</v>
      </c>
      <c r="F119" s="82" t="s">
        <v>513</v>
      </c>
      <c r="G119" s="82" t="s">
        <v>514</v>
      </c>
      <c r="H119" s="134" t="s">
        <v>475</v>
      </c>
    </row>
    <row r="120" spans="1:8" ht="22" customHeight="1" x14ac:dyDescent="0.55000000000000004">
      <c r="A120" s="105"/>
      <c r="B120" s="87" t="s">
        <v>362</v>
      </c>
      <c r="C120" s="79"/>
      <c r="D120" s="79"/>
      <c r="E120" s="79"/>
      <c r="F120" s="79"/>
      <c r="G120" s="79"/>
      <c r="H120" s="80"/>
    </row>
    <row r="121" spans="1:8" x14ac:dyDescent="0.55000000000000004">
      <c r="A121" s="105"/>
      <c r="B121" s="422"/>
      <c r="C121" s="422"/>
      <c r="D121" s="422"/>
      <c r="E121" s="283"/>
      <c r="F121" s="273"/>
      <c r="G121" s="280"/>
      <c r="H121" s="274"/>
    </row>
    <row r="122" spans="1:8" x14ac:dyDescent="0.55000000000000004">
      <c r="A122" s="105"/>
      <c r="B122" s="416"/>
      <c r="C122" s="416"/>
      <c r="D122" s="416"/>
      <c r="E122" s="283"/>
      <c r="F122" s="273"/>
      <c r="G122" s="280"/>
      <c r="H122" s="274"/>
    </row>
    <row r="123" spans="1:8" x14ac:dyDescent="0.55000000000000004">
      <c r="A123" s="105"/>
      <c r="B123" s="416"/>
      <c r="C123" s="416"/>
      <c r="D123" s="416"/>
      <c r="E123" s="283"/>
      <c r="F123" s="273"/>
      <c r="G123" s="280"/>
      <c r="H123" s="274"/>
    </row>
    <row r="124" spans="1:8" x14ac:dyDescent="0.55000000000000004">
      <c r="A124" s="105"/>
      <c r="B124" s="416"/>
      <c r="C124" s="416"/>
      <c r="D124" s="416"/>
      <c r="E124" s="273"/>
      <c r="F124" s="273"/>
      <c r="G124" s="280"/>
      <c r="H124" s="274"/>
    </row>
    <row r="125" spans="1:8" x14ac:dyDescent="0.55000000000000004">
      <c r="A125" s="105"/>
      <c r="B125" s="416"/>
      <c r="C125" s="416"/>
      <c r="D125" s="416"/>
      <c r="E125" s="273"/>
      <c r="F125" s="273"/>
      <c r="G125" s="280"/>
      <c r="H125" s="274"/>
    </row>
    <row r="126" spans="1:8" x14ac:dyDescent="0.55000000000000004">
      <c r="A126" s="105"/>
      <c r="B126" s="416"/>
      <c r="C126" s="416"/>
      <c r="D126" s="416"/>
      <c r="E126" s="273"/>
      <c r="F126" s="273"/>
      <c r="G126" s="280"/>
      <c r="H126" s="274"/>
    </row>
    <row r="127" spans="1:8" x14ac:dyDescent="0.55000000000000004">
      <c r="A127" s="105"/>
      <c r="B127" s="427"/>
      <c r="C127" s="440"/>
      <c r="D127" s="428"/>
      <c r="E127" s="273"/>
      <c r="F127" s="273"/>
      <c r="G127" s="280"/>
      <c r="H127" s="274"/>
    </row>
    <row r="128" spans="1:8" x14ac:dyDescent="0.55000000000000004">
      <c r="A128" s="105"/>
      <c r="B128" s="427"/>
      <c r="C128" s="440"/>
      <c r="D128" s="428"/>
      <c r="E128" s="273"/>
      <c r="F128" s="273"/>
      <c r="G128" s="280"/>
      <c r="H128" s="274"/>
    </row>
    <row r="129" spans="1:8" x14ac:dyDescent="0.55000000000000004">
      <c r="A129" s="105"/>
      <c r="B129" s="427"/>
      <c r="C129" s="440"/>
      <c r="D129" s="428"/>
      <c r="E129" s="273"/>
      <c r="F129" s="273"/>
      <c r="G129" s="280"/>
      <c r="H129" s="274"/>
    </row>
    <row r="130" spans="1:8" x14ac:dyDescent="0.55000000000000004">
      <c r="A130" s="105"/>
      <c r="B130" s="427"/>
      <c r="C130" s="440"/>
      <c r="D130" s="428"/>
      <c r="E130" s="273"/>
      <c r="F130" s="273"/>
      <c r="G130" s="280"/>
      <c r="H130" s="274"/>
    </row>
    <row r="131" spans="1:8" x14ac:dyDescent="0.55000000000000004">
      <c r="A131" s="105"/>
      <c r="B131" s="472" t="s">
        <v>296</v>
      </c>
      <c r="C131" s="473"/>
      <c r="D131" s="474"/>
      <c r="E131" s="273"/>
      <c r="F131" s="273"/>
      <c r="G131" s="280"/>
      <c r="H131" s="274"/>
    </row>
    <row r="132" spans="1:8" x14ac:dyDescent="0.55000000000000004">
      <c r="A132" s="105"/>
      <c r="B132" s="416"/>
      <c r="C132" s="416"/>
      <c r="D132" s="416"/>
      <c r="E132" s="273"/>
      <c r="F132" s="273"/>
      <c r="G132" s="280"/>
      <c r="H132" s="274"/>
    </row>
    <row r="133" spans="1:8" ht="22" customHeight="1" x14ac:dyDescent="0.55000000000000004">
      <c r="A133" s="105"/>
      <c r="B133" s="87" t="s">
        <v>366</v>
      </c>
      <c r="C133" s="112"/>
      <c r="D133" s="139"/>
      <c r="E133" s="139"/>
      <c r="F133" s="139"/>
      <c r="G133" s="140"/>
      <c r="H133" s="141"/>
    </row>
    <row r="134" spans="1:8" x14ac:dyDescent="0.55000000000000004">
      <c r="A134" s="105"/>
      <c r="B134" s="416"/>
      <c r="C134" s="416"/>
      <c r="D134" s="416"/>
      <c r="E134" s="273"/>
      <c r="F134" s="273"/>
      <c r="G134" s="273"/>
      <c r="H134" s="274"/>
    </row>
    <row r="135" spans="1:8" x14ac:dyDescent="0.55000000000000004">
      <c r="A135" s="105"/>
      <c r="B135" s="424"/>
      <c r="C135" s="475"/>
      <c r="D135" s="425"/>
      <c r="E135" s="273"/>
      <c r="F135" s="273"/>
      <c r="G135" s="273"/>
      <c r="H135" s="274"/>
    </row>
    <row r="136" spans="1:8" x14ac:dyDescent="0.55000000000000004">
      <c r="A136" s="105"/>
      <c r="B136" s="424"/>
      <c r="C136" s="475"/>
      <c r="D136" s="425"/>
      <c r="E136" s="273"/>
      <c r="F136" s="273"/>
      <c r="G136" s="273"/>
      <c r="H136" s="274"/>
    </row>
    <row r="137" spans="1:8" x14ac:dyDescent="0.55000000000000004">
      <c r="A137" s="105"/>
      <c r="B137" s="424"/>
      <c r="C137" s="475"/>
      <c r="D137" s="425"/>
      <c r="E137" s="273"/>
      <c r="F137" s="273"/>
      <c r="G137" s="273"/>
      <c r="H137" s="274"/>
    </row>
    <row r="138" spans="1:8" x14ac:dyDescent="0.55000000000000004">
      <c r="A138" s="105"/>
      <c r="B138" s="424"/>
      <c r="C138" s="475"/>
      <c r="D138" s="425"/>
      <c r="E138" s="273"/>
      <c r="F138" s="273"/>
      <c r="G138" s="273"/>
      <c r="H138" s="274"/>
    </row>
    <row r="139" spans="1:8" x14ac:dyDescent="0.55000000000000004">
      <c r="A139" s="105"/>
      <c r="B139" s="424"/>
      <c r="C139" s="475"/>
      <c r="D139" s="425"/>
      <c r="E139" s="273"/>
      <c r="F139" s="273"/>
      <c r="G139" s="273"/>
      <c r="H139" s="274"/>
    </row>
    <row r="140" spans="1:8" x14ac:dyDescent="0.55000000000000004">
      <c r="A140" s="105"/>
      <c r="B140" s="424"/>
      <c r="C140" s="475"/>
      <c r="D140" s="425"/>
      <c r="E140" s="273"/>
      <c r="F140" s="273"/>
      <c r="G140" s="273"/>
      <c r="H140" s="274"/>
    </row>
    <row r="141" spans="1:8" x14ac:dyDescent="0.55000000000000004">
      <c r="A141" s="105"/>
      <c r="B141" s="424"/>
      <c r="C141" s="475"/>
      <c r="D141" s="425"/>
      <c r="E141" s="273"/>
      <c r="F141" s="273"/>
      <c r="G141" s="273"/>
      <c r="H141" s="274"/>
    </row>
    <row r="142" spans="1:8" x14ac:dyDescent="0.55000000000000004">
      <c r="A142" s="105"/>
      <c r="B142" s="424"/>
      <c r="C142" s="475"/>
      <c r="D142" s="425"/>
      <c r="E142" s="273"/>
      <c r="F142" s="273"/>
      <c r="G142" s="273"/>
      <c r="H142" s="274"/>
    </row>
    <row r="143" spans="1:8" x14ac:dyDescent="0.55000000000000004">
      <c r="A143" s="105"/>
      <c r="B143" s="424"/>
      <c r="C143" s="475"/>
      <c r="D143" s="425"/>
      <c r="E143" s="273"/>
      <c r="F143" s="273"/>
      <c r="G143" s="273"/>
      <c r="H143" s="274"/>
    </row>
    <row r="144" spans="1:8" x14ac:dyDescent="0.55000000000000004">
      <c r="A144" s="105"/>
      <c r="B144" s="472" t="s">
        <v>296</v>
      </c>
      <c r="C144" s="473"/>
      <c r="D144" s="474"/>
      <c r="E144" s="273"/>
      <c r="F144" s="273"/>
      <c r="G144" s="273"/>
      <c r="H144" s="274"/>
    </row>
    <row r="145" spans="1:15" x14ac:dyDescent="0.55000000000000004">
      <c r="A145" s="105"/>
      <c r="B145" s="416"/>
      <c r="C145" s="416"/>
      <c r="D145" s="416"/>
      <c r="E145" s="273"/>
      <c r="F145" s="273"/>
      <c r="G145" s="273"/>
      <c r="H145" s="274"/>
    </row>
    <row r="146" spans="1:15" x14ac:dyDescent="0.55000000000000004">
      <c r="A146" s="105"/>
      <c r="B146" s="118"/>
      <c r="C146" s="118"/>
      <c r="D146" s="118"/>
      <c r="E146" s="119"/>
      <c r="F146" s="119"/>
      <c r="G146" s="119"/>
      <c r="H146" s="172"/>
    </row>
    <row r="147" spans="1:15" x14ac:dyDescent="0.55000000000000004">
      <c r="A147" s="73" t="s">
        <v>322</v>
      </c>
      <c r="B147" s="117" t="s">
        <v>323</v>
      </c>
      <c r="C147" s="118"/>
      <c r="D147" s="118"/>
      <c r="E147" s="119"/>
      <c r="F147" s="119"/>
      <c r="G147" s="119"/>
      <c r="H147" s="172"/>
      <c r="J147" s="138"/>
    </row>
    <row r="148" spans="1:15" x14ac:dyDescent="0.55000000000000004">
      <c r="A148" s="105"/>
      <c r="B148" s="414"/>
      <c r="C148" s="414"/>
      <c r="D148" s="414"/>
      <c r="E148" s="414"/>
      <c r="F148" s="414"/>
      <c r="G148" s="414"/>
      <c r="H148" s="415"/>
      <c r="I148" s="216"/>
      <c r="J148" s="217"/>
      <c r="K148" s="217"/>
      <c r="L148" s="217"/>
      <c r="M148" s="217"/>
      <c r="N148" s="217"/>
      <c r="O148" s="217"/>
    </row>
    <row r="149" spans="1:15" ht="70.900000000000006" customHeight="1" x14ac:dyDescent="0.55000000000000004">
      <c r="A149" s="105"/>
      <c r="B149" s="414"/>
      <c r="C149" s="414"/>
      <c r="D149" s="414"/>
      <c r="E149" s="414"/>
      <c r="F149" s="414"/>
      <c r="G149" s="414"/>
      <c r="H149" s="415"/>
      <c r="I149" s="216"/>
      <c r="J149" s="217"/>
      <c r="K149" s="217"/>
      <c r="L149" s="217"/>
      <c r="M149" s="217"/>
      <c r="N149" s="217"/>
      <c r="O149" s="217"/>
    </row>
    <row r="150" spans="1:15" ht="14.7" thickBot="1" x14ac:dyDescent="0.6">
      <c r="A150" s="120"/>
      <c r="B150" s="173"/>
      <c r="C150" s="174"/>
      <c r="D150" s="174"/>
      <c r="E150" s="174"/>
      <c r="F150" s="174"/>
      <c r="G150" s="174"/>
      <c r="H150" s="209"/>
    </row>
    <row r="151" spans="1:15" x14ac:dyDescent="0.55000000000000004">
      <c r="B151" s="137"/>
      <c r="C151" s="119"/>
      <c r="D151" s="119"/>
      <c r="E151" s="119"/>
      <c r="F151" s="119"/>
      <c r="G151" s="119"/>
      <c r="H151" s="119"/>
    </row>
  </sheetData>
  <sheetProtection algorithmName="SHA-512" hashValue="RPtiGkYLsSg63WdcGmD9fAn754X9/UQB1dhsChkXHf+UW7dSttChRlPi7b8zj/N42CBaVRC5NBefY92e4t6eYg==" saltValue="9jfTrNyN8QkpLHCrH6fjtg==" spinCount="100000" sheet="1" objects="1" scenarios="1" insertRows="0"/>
  <mergeCells count="73">
    <mergeCell ref="B19:H22"/>
    <mergeCell ref="B23:H23"/>
    <mergeCell ref="B24:H24"/>
    <mergeCell ref="B126:D126"/>
    <mergeCell ref="B123:D123"/>
    <mergeCell ref="B124:D124"/>
    <mergeCell ref="G105:H105"/>
    <mergeCell ref="G106:H106"/>
    <mergeCell ref="G107:H107"/>
    <mergeCell ref="A111:H111"/>
    <mergeCell ref="E114:H114"/>
    <mergeCell ref="B125:D125"/>
    <mergeCell ref="E116:H116"/>
    <mergeCell ref="B121:D121"/>
    <mergeCell ref="B122:D122"/>
    <mergeCell ref="C58:H58"/>
    <mergeCell ref="B148:H149"/>
    <mergeCell ref="B132:D132"/>
    <mergeCell ref="B134:D134"/>
    <mergeCell ref="B145:D145"/>
    <mergeCell ref="B138:D138"/>
    <mergeCell ref="B137:D137"/>
    <mergeCell ref="B135:D135"/>
    <mergeCell ref="B136:D136"/>
    <mergeCell ref="B144:D144"/>
    <mergeCell ref="B139:D139"/>
    <mergeCell ref="B140:D140"/>
    <mergeCell ref="B141:D141"/>
    <mergeCell ref="B142:D142"/>
    <mergeCell ref="B143:D143"/>
    <mergeCell ref="B127:D127"/>
    <mergeCell ref="B128:D128"/>
    <mergeCell ref="B129:D129"/>
    <mergeCell ref="B130:D130"/>
    <mergeCell ref="B131:D131"/>
    <mergeCell ref="G104:H104"/>
    <mergeCell ref="G87:H87"/>
    <mergeCell ref="G88:H88"/>
    <mergeCell ref="G89:H89"/>
    <mergeCell ref="G93:H93"/>
    <mergeCell ref="G94:H94"/>
    <mergeCell ref="G95:H95"/>
    <mergeCell ref="G96:H96"/>
    <mergeCell ref="G97:H97"/>
    <mergeCell ref="G98:H98"/>
    <mergeCell ref="G102:H102"/>
    <mergeCell ref="G103:H103"/>
    <mergeCell ref="G86:H86"/>
    <mergeCell ref="B61:H62"/>
    <mergeCell ref="B64:H67"/>
    <mergeCell ref="E69:H69"/>
    <mergeCell ref="G74:H74"/>
    <mergeCell ref="G75:H75"/>
    <mergeCell ref="G76:H76"/>
    <mergeCell ref="G77:H77"/>
    <mergeCell ref="G78:H78"/>
    <mergeCell ref="G79:H79"/>
    <mergeCell ref="G84:H84"/>
    <mergeCell ref="G85:H85"/>
    <mergeCell ref="B40:C40"/>
    <mergeCell ref="B41:C41"/>
    <mergeCell ref="B42:C42"/>
    <mergeCell ref="B49:C49"/>
    <mergeCell ref="B45:C45"/>
    <mergeCell ref="B43:C43"/>
    <mergeCell ref="B48:C48"/>
    <mergeCell ref="B47:C47"/>
    <mergeCell ref="B46:C46"/>
    <mergeCell ref="A27:H27"/>
    <mergeCell ref="B28:H29"/>
    <mergeCell ref="E32:H32"/>
    <mergeCell ref="E34:H34"/>
    <mergeCell ref="B39:C39"/>
  </mergeCells>
  <conditionalFormatting sqref="A27:H150">
    <cfRule type="expression" dxfId="99" priority="1">
      <formula>AND($F$11="no",$F$13="no",$F$15="no",$F$17="no")</formula>
    </cfRule>
  </conditionalFormatting>
  <conditionalFormatting sqref="E39:E43 E45:E50 E52:E55 B73:H81 E121:E132 E134:E145">
    <cfRule type="expression" dxfId="98" priority="3">
      <formula>$F$11="no"</formula>
    </cfRule>
  </conditionalFormatting>
  <conditionalFormatting sqref="F39:F43 F45:F50 F52:F55 B83:H90 F121:F132 F134:F145">
    <cfRule type="expression" dxfId="97" priority="5">
      <formula>$F$13="no"</formula>
    </cfRule>
  </conditionalFormatting>
  <conditionalFormatting sqref="G39:G43 G45:G50 G52:G55 B92:H99 G121:G132 G134:G145">
    <cfRule type="expression" dxfId="96" priority="6">
      <formula>$F$15="no"</formula>
    </cfRule>
  </conditionalFormatting>
  <conditionalFormatting sqref="H39:H43 H45:H50 H52:H55 B101:H108 H121:H132 H134:H145">
    <cfRule type="expression" dxfId="95" priority="7">
      <formula>$F$17="no"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0000000}">
          <x14:formula1>
            <xm:f>'Yes or No'!$A:$A</xm:f>
          </x14:formula1>
          <xm:sqref>F11 F13 F15 F17</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activeCell="E12" sqref="E12"/>
    </sheetView>
  </sheetViews>
  <sheetFormatPr defaultColWidth="9.15625" defaultRowHeight="14.4" x14ac:dyDescent="0.55000000000000004"/>
  <cols>
    <col min="1" max="1" width="15.68359375" style="43" customWidth="1"/>
    <col min="2" max="2" width="25.68359375" style="43" customWidth="1"/>
    <col min="3" max="3" width="22.68359375" style="43" customWidth="1"/>
    <col min="4" max="4" width="41.41796875" style="218" customWidth="1"/>
    <col min="5" max="12" width="65.41796875" style="43" customWidth="1"/>
    <col min="13" max="14" width="50.26171875" style="43" customWidth="1"/>
    <col min="15" max="15" width="51.15625" style="43" customWidth="1"/>
    <col min="16" max="16384" width="9.15625" style="43"/>
  </cols>
  <sheetData>
    <row r="1" spans="1:15" ht="18.75" customHeight="1" x14ac:dyDescent="0.7">
      <c r="A1" s="42" t="str">
        <f>'Cover and Instructions'!A1</f>
        <v>Georgia State Health Benefit Plan MHPAEA Parity</v>
      </c>
      <c r="E1" s="44" t="s">
        <v>59</v>
      </c>
    </row>
    <row r="2" spans="1:15" ht="25.8" x14ac:dyDescent="0.95">
      <c r="A2" s="45" t="s">
        <v>1</v>
      </c>
    </row>
    <row r="3" spans="1:15" ht="20.399999999999999" x14ac:dyDescent="0.75">
      <c r="A3" s="47" t="s">
        <v>521</v>
      </c>
    </row>
    <row r="4" spans="1:15" x14ac:dyDescent="0.55000000000000004">
      <c r="A4" s="49"/>
      <c r="B4" s="49"/>
      <c r="C4" s="50"/>
      <c r="D4" s="77"/>
    </row>
    <row r="5" spans="1:15" x14ac:dyDescent="0.55000000000000004">
      <c r="A5" s="49" t="s">
        <v>2</v>
      </c>
      <c r="B5" s="50" t="str">
        <f>'Cover and Instructions'!D4</f>
        <v>UnitedHealthcare</v>
      </c>
      <c r="C5" s="43" t="s">
        <v>522</v>
      </c>
    </row>
    <row r="6" spans="1:15" x14ac:dyDescent="0.55000000000000004">
      <c r="A6" s="49" t="s">
        <v>272</v>
      </c>
      <c r="B6" s="50" t="str">
        <f>'Cover and Instructions'!D5</f>
        <v>UnitedHealthcare Statewide Statewide HMO</v>
      </c>
    </row>
    <row r="7" spans="1:15" x14ac:dyDescent="0.55000000000000004">
      <c r="A7" s="49" t="s">
        <v>523</v>
      </c>
      <c r="B7" s="49" t="s">
        <v>524</v>
      </c>
      <c r="C7" s="50"/>
      <c r="D7" s="77"/>
    </row>
    <row r="8" spans="1:15" ht="14.7" thickBot="1" x14ac:dyDescent="0.6">
      <c r="A8" s="49"/>
      <c r="B8" s="49"/>
      <c r="C8" s="50"/>
      <c r="D8" s="219"/>
    </row>
    <row r="9" spans="1:15" ht="34.15" customHeight="1" thickBot="1" x14ac:dyDescent="0.6">
      <c r="A9" s="482" t="s">
        <v>525</v>
      </c>
      <c r="B9" s="483"/>
      <c r="C9" s="490" t="s">
        <v>526</v>
      </c>
      <c r="D9" s="498" t="s">
        <v>527</v>
      </c>
      <c r="E9" s="496" t="s">
        <v>528</v>
      </c>
      <c r="F9" s="497"/>
      <c r="G9" s="496" t="s">
        <v>529</v>
      </c>
      <c r="H9" s="497"/>
      <c r="I9" s="496" t="s">
        <v>530</v>
      </c>
      <c r="J9" s="497"/>
      <c r="K9" s="496" t="s">
        <v>531</v>
      </c>
      <c r="L9" s="497"/>
      <c r="M9" s="493" t="s">
        <v>532</v>
      </c>
      <c r="N9" s="493" t="s">
        <v>533</v>
      </c>
      <c r="O9" s="493" t="s">
        <v>534</v>
      </c>
    </row>
    <row r="10" spans="1:15" x14ac:dyDescent="0.55000000000000004">
      <c r="A10" s="484"/>
      <c r="B10" s="485"/>
      <c r="C10" s="491"/>
      <c r="D10" s="499"/>
      <c r="E10" s="488" t="s">
        <v>535</v>
      </c>
      <c r="F10" s="489"/>
      <c r="G10" s="488" t="s">
        <v>535</v>
      </c>
      <c r="H10" s="489"/>
      <c r="I10" s="488" t="s">
        <v>535</v>
      </c>
      <c r="J10" s="489"/>
      <c r="K10" s="488" t="s">
        <v>535</v>
      </c>
      <c r="L10" s="489"/>
      <c r="M10" s="494"/>
      <c r="N10" s="494"/>
      <c r="O10" s="494"/>
    </row>
    <row r="11" spans="1:15" ht="46.9" customHeight="1" thickBot="1" x14ac:dyDescent="0.6">
      <c r="A11" s="486"/>
      <c r="B11" s="487"/>
      <c r="C11" s="492"/>
      <c r="D11" s="500"/>
      <c r="E11" s="220" t="s">
        <v>72</v>
      </c>
      <c r="F11" s="221" t="s">
        <v>536</v>
      </c>
      <c r="G11" s="220" t="s">
        <v>72</v>
      </c>
      <c r="H11" s="221" t="s">
        <v>536</v>
      </c>
      <c r="I11" s="220" t="s">
        <v>72</v>
      </c>
      <c r="J11" s="221" t="s">
        <v>536</v>
      </c>
      <c r="K11" s="220" t="s">
        <v>72</v>
      </c>
      <c r="L11" s="221" t="s">
        <v>536</v>
      </c>
      <c r="M11" s="495"/>
      <c r="N11" s="495"/>
      <c r="O11" s="495"/>
    </row>
    <row r="12" spans="1:15" ht="189" customHeight="1" x14ac:dyDescent="0.55000000000000004">
      <c r="A12" s="476" t="s">
        <v>537</v>
      </c>
      <c r="B12" s="477"/>
      <c r="C12" s="222" t="s">
        <v>538</v>
      </c>
      <c r="D12" s="223" t="s">
        <v>162</v>
      </c>
      <c r="E12" s="359" t="s">
        <v>721</v>
      </c>
      <c r="F12" s="359" t="s">
        <v>722</v>
      </c>
      <c r="G12" s="359" t="s">
        <v>726</v>
      </c>
      <c r="H12" s="359" t="s">
        <v>727</v>
      </c>
      <c r="I12" s="349" t="s">
        <v>539</v>
      </c>
      <c r="J12" s="350" t="s">
        <v>539</v>
      </c>
      <c r="K12" s="351" t="s">
        <v>540</v>
      </c>
      <c r="L12" s="352" t="s">
        <v>540</v>
      </c>
      <c r="M12" s="353" t="s">
        <v>723</v>
      </c>
      <c r="N12" s="354" t="s">
        <v>541</v>
      </c>
      <c r="O12" s="353" t="s">
        <v>542</v>
      </c>
    </row>
    <row r="13" spans="1:15" ht="189" customHeight="1" x14ac:dyDescent="0.55000000000000004">
      <c r="A13" s="478"/>
      <c r="B13" s="479"/>
      <c r="C13" s="224" t="s">
        <v>543</v>
      </c>
      <c r="D13" s="225" t="s">
        <v>163</v>
      </c>
      <c r="E13" s="355" t="s">
        <v>544</v>
      </c>
      <c r="F13" s="372" t="s">
        <v>544</v>
      </c>
      <c r="G13" s="355" t="s">
        <v>544</v>
      </c>
      <c r="H13" s="372" t="s">
        <v>544</v>
      </c>
      <c r="I13" s="355" t="s">
        <v>544</v>
      </c>
      <c r="J13" s="372" t="s">
        <v>544</v>
      </c>
      <c r="K13" s="355" t="s">
        <v>544</v>
      </c>
      <c r="L13" s="372" t="s">
        <v>544</v>
      </c>
      <c r="M13" s="355" t="s">
        <v>544</v>
      </c>
      <c r="N13" s="372" t="s">
        <v>544</v>
      </c>
      <c r="O13" s="355" t="s">
        <v>544</v>
      </c>
    </row>
    <row r="14" spans="1:15" ht="189" customHeight="1" x14ac:dyDescent="0.55000000000000004">
      <c r="A14" s="478"/>
      <c r="B14" s="479"/>
      <c r="C14" s="224" t="s">
        <v>545</v>
      </c>
      <c r="D14" s="225" t="s">
        <v>163</v>
      </c>
      <c r="E14" s="355" t="s">
        <v>544</v>
      </c>
      <c r="F14" s="372" t="s">
        <v>544</v>
      </c>
      <c r="G14" s="355" t="s">
        <v>544</v>
      </c>
      <c r="H14" s="372" t="s">
        <v>544</v>
      </c>
      <c r="I14" s="355" t="s">
        <v>544</v>
      </c>
      <c r="J14" s="372" t="s">
        <v>544</v>
      </c>
      <c r="K14" s="355" t="s">
        <v>544</v>
      </c>
      <c r="L14" s="372" t="s">
        <v>544</v>
      </c>
      <c r="M14" s="355" t="s">
        <v>544</v>
      </c>
      <c r="N14" s="372" t="s">
        <v>544</v>
      </c>
      <c r="O14" s="355" t="s">
        <v>544</v>
      </c>
    </row>
    <row r="15" spans="1:15" ht="189" customHeight="1" x14ac:dyDescent="0.55000000000000004">
      <c r="A15" s="478"/>
      <c r="B15" s="479"/>
      <c r="C15" s="224" t="s">
        <v>546</v>
      </c>
      <c r="D15" s="225" t="s">
        <v>163</v>
      </c>
      <c r="E15" s="355" t="s">
        <v>544</v>
      </c>
      <c r="F15" s="372" t="s">
        <v>544</v>
      </c>
      <c r="G15" s="355" t="s">
        <v>544</v>
      </c>
      <c r="H15" s="372" t="s">
        <v>544</v>
      </c>
      <c r="I15" s="355" t="s">
        <v>544</v>
      </c>
      <c r="J15" s="372" t="s">
        <v>544</v>
      </c>
      <c r="K15" s="355" t="s">
        <v>544</v>
      </c>
      <c r="L15" s="372" t="s">
        <v>544</v>
      </c>
      <c r="M15" s="355" t="s">
        <v>544</v>
      </c>
      <c r="N15" s="372" t="s">
        <v>544</v>
      </c>
      <c r="O15" s="355" t="s">
        <v>544</v>
      </c>
    </row>
    <row r="16" spans="1:15" ht="189" customHeight="1" x14ac:dyDescent="0.55000000000000004">
      <c r="A16" s="478"/>
      <c r="B16" s="479"/>
      <c r="C16" s="224" t="s">
        <v>547</v>
      </c>
      <c r="D16" s="225" t="s">
        <v>163</v>
      </c>
      <c r="E16" s="355" t="s">
        <v>544</v>
      </c>
      <c r="F16" s="372" t="s">
        <v>544</v>
      </c>
      <c r="G16" s="355" t="s">
        <v>544</v>
      </c>
      <c r="H16" s="372" t="s">
        <v>544</v>
      </c>
      <c r="I16" s="355" t="s">
        <v>544</v>
      </c>
      <c r="J16" s="372" t="s">
        <v>544</v>
      </c>
      <c r="K16" s="355" t="s">
        <v>544</v>
      </c>
      <c r="L16" s="372" t="s">
        <v>544</v>
      </c>
      <c r="M16" s="355" t="s">
        <v>544</v>
      </c>
      <c r="N16" s="372" t="s">
        <v>544</v>
      </c>
      <c r="O16" s="355" t="s">
        <v>544</v>
      </c>
    </row>
    <row r="17" spans="1:15" ht="189" customHeight="1" x14ac:dyDescent="0.55000000000000004">
      <c r="A17" s="478"/>
      <c r="B17" s="479"/>
      <c r="C17" s="224" t="s">
        <v>548</v>
      </c>
      <c r="D17" s="225" t="s">
        <v>163</v>
      </c>
      <c r="E17" s="355" t="s">
        <v>544</v>
      </c>
      <c r="F17" s="372" t="s">
        <v>544</v>
      </c>
      <c r="G17" s="355" t="s">
        <v>544</v>
      </c>
      <c r="H17" s="372" t="s">
        <v>544</v>
      </c>
      <c r="I17" s="355" t="s">
        <v>544</v>
      </c>
      <c r="J17" s="372" t="s">
        <v>544</v>
      </c>
      <c r="K17" s="355" t="s">
        <v>544</v>
      </c>
      <c r="L17" s="372" t="s">
        <v>544</v>
      </c>
      <c r="M17" s="355" t="s">
        <v>544</v>
      </c>
      <c r="N17" s="372" t="s">
        <v>544</v>
      </c>
      <c r="O17" s="355" t="s">
        <v>544</v>
      </c>
    </row>
    <row r="18" spans="1:15" ht="189" customHeight="1" x14ac:dyDescent="0.55000000000000004">
      <c r="A18" s="478"/>
      <c r="B18" s="479"/>
      <c r="C18" s="224" t="s">
        <v>549</v>
      </c>
      <c r="D18" s="225" t="s">
        <v>163</v>
      </c>
      <c r="E18" s="355" t="s">
        <v>544</v>
      </c>
      <c r="F18" s="372" t="s">
        <v>544</v>
      </c>
      <c r="G18" s="355" t="s">
        <v>544</v>
      </c>
      <c r="H18" s="372" t="s">
        <v>544</v>
      </c>
      <c r="I18" s="355" t="s">
        <v>544</v>
      </c>
      <c r="J18" s="372" t="s">
        <v>544</v>
      </c>
      <c r="K18" s="355" t="s">
        <v>544</v>
      </c>
      <c r="L18" s="372" t="s">
        <v>544</v>
      </c>
      <c r="M18" s="355" t="s">
        <v>544</v>
      </c>
      <c r="N18" s="372" t="s">
        <v>544</v>
      </c>
      <c r="O18" s="355" t="s">
        <v>544</v>
      </c>
    </row>
    <row r="19" spans="1:15" ht="189" customHeight="1" x14ac:dyDescent="0.55000000000000004">
      <c r="A19" s="478"/>
      <c r="B19" s="479"/>
      <c r="C19" s="224" t="s">
        <v>550</v>
      </c>
      <c r="D19" s="225" t="s">
        <v>163</v>
      </c>
      <c r="E19" s="355" t="s">
        <v>544</v>
      </c>
      <c r="F19" s="372" t="s">
        <v>544</v>
      </c>
      <c r="G19" s="355" t="s">
        <v>544</v>
      </c>
      <c r="H19" s="372" t="s">
        <v>544</v>
      </c>
      <c r="I19" s="355" t="s">
        <v>544</v>
      </c>
      <c r="J19" s="372" t="s">
        <v>544</v>
      </c>
      <c r="K19" s="355" t="s">
        <v>544</v>
      </c>
      <c r="L19" s="372" t="s">
        <v>544</v>
      </c>
      <c r="M19" s="355" t="s">
        <v>544</v>
      </c>
      <c r="N19" s="372" t="s">
        <v>544</v>
      </c>
      <c r="O19" s="355" t="s">
        <v>544</v>
      </c>
    </row>
    <row r="20" spans="1:15" ht="189" customHeight="1" thickBot="1" x14ac:dyDescent="0.6">
      <c r="A20" s="480"/>
      <c r="B20" s="481"/>
      <c r="C20" s="226" t="s">
        <v>551</v>
      </c>
      <c r="D20" s="227" t="s">
        <v>163</v>
      </c>
      <c r="E20" s="356" t="s">
        <v>544</v>
      </c>
      <c r="F20" s="372" t="s">
        <v>544</v>
      </c>
      <c r="G20" s="356" t="s">
        <v>544</v>
      </c>
      <c r="H20" s="372" t="s">
        <v>544</v>
      </c>
      <c r="I20" s="356" t="s">
        <v>544</v>
      </c>
      <c r="J20" s="372" t="s">
        <v>544</v>
      </c>
      <c r="K20" s="356" t="s">
        <v>544</v>
      </c>
      <c r="L20" s="372" t="s">
        <v>544</v>
      </c>
      <c r="M20" s="356" t="s">
        <v>544</v>
      </c>
      <c r="N20" s="372" t="s">
        <v>544</v>
      </c>
      <c r="O20" s="355" t="s">
        <v>544</v>
      </c>
    </row>
  </sheetData>
  <sheetProtection algorithmName="SHA-512" hashValue="ChXXPmAQJLo9jhUUg9PcIh+S9po0vUs9JVJuTESLAt4Mvdv/+0F4Zo/7Jjt6GLYZ/GQHXDV0V0X5ww4btWFENA==" saltValue="FmxnHlEniK1HE+tfzTGb7g==" spinCount="100000" sheet="1" objects="1" scenarios="1" formatCells="0" formatColumns="0" formatRows="0" selectLockedCells="1"/>
  <customSheetViews>
    <customSheetView guid="{13810DCC-AA08-45AA-A2EB-614B3F1533B3}" topLeftCell="A6">
      <selection activeCell="D11" sqref="D11"/>
      <pageMargins left="0" right="0" top="0" bottom="0" header="0" footer="0"/>
      <pageSetup orientation="portrait" horizontalDpi="1200" verticalDpi="1200" r:id="rId1"/>
    </customSheetView>
  </customSheetViews>
  <mergeCells count="15">
    <mergeCell ref="A12:B20"/>
    <mergeCell ref="A9:B11"/>
    <mergeCell ref="E10:F10"/>
    <mergeCell ref="C9:C11"/>
    <mergeCell ref="O9:O11"/>
    <mergeCell ref="E9:F9"/>
    <mergeCell ref="G9:H9"/>
    <mergeCell ref="I9:J9"/>
    <mergeCell ref="K9:L9"/>
    <mergeCell ref="K10:L10"/>
    <mergeCell ref="I10:J10"/>
    <mergeCell ref="G10:H10"/>
    <mergeCell ref="D9:D11"/>
    <mergeCell ref="M9:M11"/>
    <mergeCell ref="N9:N11"/>
  </mergeCells>
  <conditionalFormatting sqref="E14 G14 I14 K14 M14">
    <cfRule type="expression" dxfId="94" priority="46">
      <formula>$D$14="no"</formula>
    </cfRule>
  </conditionalFormatting>
  <conditionalFormatting sqref="E15 G15 I15 K15 M15">
    <cfRule type="expression" dxfId="93" priority="45">
      <formula>$D$15="no"</formula>
    </cfRule>
  </conditionalFormatting>
  <conditionalFormatting sqref="E16 G16 I16 K16 M16">
    <cfRule type="expression" dxfId="92" priority="39">
      <formula>$D$16="no"</formula>
    </cfRule>
  </conditionalFormatting>
  <conditionalFormatting sqref="E17 G17 I17 K17 M17">
    <cfRule type="expression" dxfId="91" priority="44">
      <formula>$D$17="no"</formula>
    </cfRule>
  </conditionalFormatting>
  <conditionalFormatting sqref="E18 G18 I18 K18 M18">
    <cfRule type="expression" dxfId="90" priority="43">
      <formula>$D$18="no"</formula>
    </cfRule>
  </conditionalFormatting>
  <conditionalFormatting sqref="E19 G19 I19 K19 M19">
    <cfRule type="expression" dxfId="89" priority="42">
      <formula>$D$19="no"</formula>
    </cfRule>
  </conditionalFormatting>
  <conditionalFormatting sqref="E20 G20 I20 K20 M20">
    <cfRule type="expression" dxfId="88" priority="41">
      <formula>$D$20="no"</formula>
    </cfRule>
  </conditionalFormatting>
  <conditionalFormatting sqref="E13:N13 O13:O20">
    <cfRule type="expression" dxfId="87" priority="47">
      <formula>$D$13="no"</formula>
    </cfRule>
  </conditionalFormatting>
  <conditionalFormatting sqref="E12:O12">
    <cfRule type="expression" dxfId="86" priority="1">
      <formula>$D$12="no"</formula>
    </cfRule>
  </conditionalFormatting>
  <conditionalFormatting sqref="F14:F20">
    <cfRule type="expression" dxfId="85" priority="32">
      <formula>$D$13="no"</formula>
    </cfRule>
  </conditionalFormatting>
  <conditionalFormatting sqref="H14:H20">
    <cfRule type="expression" dxfId="84" priority="24">
      <formula>$D$13="no"</formula>
    </cfRule>
  </conditionalFormatting>
  <conditionalFormatting sqref="J14:J20">
    <cfRule type="expression" dxfId="83" priority="17">
      <formula>$D$13="no"</formula>
    </cfRule>
  </conditionalFormatting>
  <conditionalFormatting sqref="L14:L20">
    <cfRule type="expression" dxfId="82" priority="10">
      <formula>$D$13="no"</formula>
    </cfRule>
  </conditionalFormatting>
  <conditionalFormatting sqref="N14:N20">
    <cfRule type="expression" dxfId="81" priority="3">
      <formula>$D$13="no"</formula>
    </cfRule>
  </conditionalFormatting>
  <pageMargins left="0.7" right="0.7" top="0.75" bottom="0.75" header="0.3" footer="0.3"/>
  <pageSetup orientation="portrait" horizontalDpi="1200" verticalDpi="1200"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0000000}">
          <x14:formula1>
            <xm:f>'Yes or No'!$A:$A</xm:f>
          </x14:formula1>
          <xm:sqref>D12:D20</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6.26171875" style="43" customWidth="1"/>
    <col min="2" max="2" width="25.68359375" style="43" customWidth="1"/>
    <col min="3" max="3" width="22.68359375" style="43" customWidth="1"/>
    <col min="4" max="4" width="24.68359375" style="218" customWidth="1"/>
    <col min="5" max="12" width="74.15625" style="43" customWidth="1"/>
    <col min="13" max="15" width="51.15625" style="43" customWidth="1"/>
    <col min="16" max="16384" width="8.83984375" style="43"/>
  </cols>
  <sheetData>
    <row r="1" spans="1:15" ht="18.75" customHeight="1" x14ac:dyDescent="0.7">
      <c r="A1" s="42" t="str">
        <f>'Cover and Instructions'!A1</f>
        <v>Georgia State Health Benefit Plan MHPAEA Parity</v>
      </c>
      <c r="E1" s="44" t="s">
        <v>59</v>
      </c>
    </row>
    <row r="2" spans="1:15" ht="25.8" x14ac:dyDescent="0.95">
      <c r="A2" s="45" t="s">
        <v>1</v>
      </c>
    </row>
    <row r="3" spans="1:15" ht="20.399999999999999" x14ac:dyDescent="0.75">
      <c r="A3" s="47" t="s">
        <v>521</v>
      </c>
    </row>
    <row r="4" spans="1:15" x14ac:dyDescent="0.55000000000000004">
      <c r="D4" s="77"/>
    </row>
    <row r="5" spans="1:15" x14ac:dyDescent="0.55000000000000004">
      <c r="A5" s="49" t="s">
        <v>2</v>
      </c>
      <c r="B5" s="50" t="str">
        <f>'Cover and Instructions'!D4</f>
        <v>UnitedHealthcare</v>
      </c>
      <c r="C5" s="50"/>
    </row>
    <row r="6" spans="1:15" x14ac:dyDescent="0.55000000000000004">
      <c r="A6" s="49" t="s">
        <v>272</v>
      </c>
      <c r="B6" s="50" t="str">
        <f>'Cover and Instructions'!D5</f>
        <v>UnitedHealthcare Statewide Statewide HMO</v>
      </c>
      <c r="C6" s="50"/>
    </row>
    <row r="7" spans="1:15" x14ac:dyDescent="0.55000000000000004">
      <c r="A7" s="49" t="s">
        <v>552</v>
      </c>
      <c r="B7" s="49" t="s">
        <v>553</v>
      </c>
      <c r="D7" s="77"/>
    </row>
    <row r="8" spans="1:15" ht="14.7" thickBot="1" x14ac:dyDescent="0.6">
      <c r="D8" s="77"/>
    </row>
    <row r="9" spans="1:15" ht="44.25" customHeight="1" thickBot="1" x14ac:dyDescent="0.6">
      <c r="A9" s="482" t="s">
        <v>525</v>
      </c>
      <c r="B9" s="483"/>
      <c r="C9" s="490" t="s">
        <v>554</v>
      </c>
      <c r="D9" s="498" t="s">
        <v>527</v>
      </c>
      <c r="E9" s="501" t="s">
        <v>528</v>
      </c>
      <c r="F9" s="501"/>
      <c r="G9" s="496" t="s">
        <v>529</v>
      </c>
      <c r="H9" s="497"/>
      <c r="I9" s="496" t="s">
        <v>530</v>
      </c>
      <c r="J9" s="497"/>
      <c r="K9" s="496" t="s">
        <v>531</v>
      </c>
      <c r="L9" s="497"/>
      <c r="M9" s="493" t="s">
        <v>532</v>
      </c>
      <c r="N9" s="493" t="s">
        <v>533</v>
      </c>
      <c r="O9" s="493" t="s">
        <v>534</v>
      </c>
    </row>
    <row r="10" spans="1:15" ht="28.5" customHeight="1" x14ac:dyDescent="0.55000000000000004">
      <c r="A10" s="484"/>
      <c r="B10" s="485"/>
      <c r="C10" s="491"/>
      <c r="D10" s="499"/>
      <c r="E10" s="502" t="s">
        <v>535</v>
      </c>
      <c r="F10" s="502"/>
      <c r="G10" s="488" t="s">
        <v>535</v>
      </c>
      <c r="H10" s="489"/>
      <c r="I10" s="488" t="s">
        <v>535</v>
      </c>
      <c r="J10" s="489"/>
      <c r="K10" s="488" t="s">
        <v>535</v>
      </c>
      <c r="L10" s="489"/>
      <c r="M10" s="494"/>
      <c r="N10" s="494"/>
      <c r="O10" s="494"/>
    </row>
    <row r="11" spans="1:15" ht="28.5" customHeight="1" thickBot="1" x14ac:dyDescent="0.6">
      <c r="A11" s="486"/>
      <c r="B11" s="487"/>
      <c r="C11" s="492"/>
      <c r="D11" s="500"/>
      <c r="E11" s="228" t="s">
        <v>72</v>
      </c>
      <c r="F11" s="229" t="s">
        <v>536</v>
      </c>
      <c r="G11" s="228" t="s">
        <v>72</v>
      </c>
      <c r="H11" s="230" t="s">
        <v>536</v>
      </c>
      <c r="I11" s="228" t="s">
        <v>72</v>
      </c>
      <c r="J11" s="230" t="s">
        <v>536</v>
      </c>
      <c r="K11" s="228" t="s">
        <v>72</v>
      </c>
      <c r="L11" s="230" t="s">
        <v>536</v>
      </c>
      <c r="M11" s="495"/>
      <c r="N11" s="495"/>
      <c r="O11" s="495"/>
    </row>
    <row r="12" spans="1:15" ht="223.5" customHeight="1" x14ac:dyDescent="0.55000000000000004">
      <c r="A12" s="476" t="s">
        <v>555</v>
      </c>
      <c r="B12" s="477"/>
      <c r="C12" s="224" t="s">
        <v>556</v>
      </c>
      <c r="D12" s="223" t="s">
        <v>162</v>
      </c>
      <c r="E12" s="359" t="s">
        <v>724</v>
      </c>
      <c r="F12" s="359" t="s">
        <v>725</v>
      </c>
      <c r="G12" s="359" t="s">
        <v>728</v>
      </c>
      <c r="H12" s="359" t="s">
        <v>729</v>
      </c>
      <c r="I12" s="357" t="s">
        <v>557</v>
      </c>
      <c r="J12" s="358" t="s">
        <v>557</v>
      </c>
      <c r="K12" s="359" t="s">
        <v>540</v>
      </c>
      <c r="L12" s="360" t="s">
        <v>540</v>
      </c>
      <c r="M12" s="353" t="s">
        <v>558</v>
      </c>
      <c r="N12" s="354" t="s">
        <v>541</v>
      </c>
      <c r="O12" s="353" t="s">
        <v>542</v>
      </c>
    </row>
    <row r="13" spans="1:15" ht="223.5" customHeight="1" x14ac:dyDescent="0.55000000000000004">
      <c r="A13" s="478"/>
      <c r="B13" s="479"/>
      <c r="C13" s="224" t="s">
        <v>559</v>
      </c>
      <c r="D13" s="231" t="s">
        <v>163</v>
      </c>
      <c r="E13" s="355" t="s">
        <v>560</v>
      </c>
      <c r="F13" s="355" t="s">
        <v>560</v>
      </c>
      <c r="G13" s="355" t="s">
        <v>560</v>
      </c>
      <c r="H13" s="355" t="s">
        <v>560</v>
      </c>
      <c r="I13" s="355" t="s">
        <v>560</v>
      </c>
      <c r="J13" s="355" t="s">
        <v>560</v>
      </c>
      <c r="K13" s="355" t="s">
        <v>560</v>
      </c>
      <c r="L13" s="355" t="s">
        <v>560</v>
      </c>
      <c r="M13" s="355" t="s">
        <v>560</v>
      </c>
      <c r="N13" s="355" t="s">
        <v>560</v>
      </c>
      <c r="O13" s="355" t="s">
        <v>560</v>
      </c>
    </row>
    <row r="14" spans="1:15" ht="223.5" customHeight="1" x14ac:dyDescent="0.55000000000000004">
      <c r="A14" s="478"/>
      <c r="B14" s="479"/>
      <c r="C14" s="224" t="s">
        <v>561</v>
      </c>
      <c r="D14" s="231" t="s">
        <v>163</v>
      </c>
      <c r="E14" s="355" t="s">
        <v>560</v>
      </c>
      <c r="F14" s="355" t="s">
        <v>560</v>
      </c>
      <c r="G14" s="355" t="s">
        <v>560</v>
      </c>
      <c r="H14" s="355" t="s">
        <v>560</v>
      </c>
      <c r="I14" s="355" t="s">
        <v>560</v>
      </c>
      <c r="J14" s="355" t="s">
        <v>560</v>
      </c>
      <c r="K14" s="355" t="s">
        <v>560</v>
      </c>
      <c r="L14" s="355" t="s">
        <v>560</v>
      </c>
      <c r="M14" s="355" t="s">
        <v>560</v>
      </c>
      <c r="N14" s="355" t="s">
        <v>560</v>
      </c>
      <c r="O14" s="355" t="s">
        <v>560</v>
      </c>
    </row>
    <row r="15" spans="1:15" ht="223.5" customHeight="1" x14ac:dyDescent="0.55000000000000004">
      <c r="A15" s="478"/>
      <c r="B15" s="479"/>
      <c r="C15" s="224" t="s">
        <v>562</v>
      </c>
      <c r="D15" s="231" t="s">
        <v>163</v>
      </c>
      <c r="E15" s="355" t="s">
        <v>560</v>
      </c>
      <c r="F15" s="355" t="s">
        <v>560</v>
      </c>
      <c r="G15" s="355" t="s">
        <v>560</v>
      </c>
      <c r="H15" s="355" t="s">
        <v>560</v>
      </c>
      <c r="I15" s="355" t="s">
        <v>560</v>
      </c>
      <c r="J15" s="355" t="s">
        <v>560</v>
      </c>
      <c r="K15" s="355" t="s">
        <v>560</v>
      </c>
      <c r="L15" s="355" t="s">
        <v>560</v>
      </c>
      <c r="M15" s="355" t="s">
        <v>560</v>
      </c>
      <c r="N15" s="355" t="s">
        <v>560</v>
      </c>
      <c r="O15" s="355" t="s">
        <v>560</v>
      </c>
    </row>
    <row r="16" spans="1:15" ht="223.5" customHeight="1" x14ac:dyDescent="0.55000000000000004">
      <c r="A16" s="478"/>
      <c r="B16" s="479"/>
      <c r="C16" s="224" t="s">
        <v>563</v>
      </c>
      <c r="D16" s="231" t="s">
        <v>163</v>
      </c>
      <c r="E16" s="355" t="s">
        <v>560</v>
      </c>
      <c r="F16" s="355" t="s">
        <v>560</v>
      </c>
      <c r="G16" s="355" t="s">
        <v>560</v>
      </c>
      <c r="H16" s="355" t="s">
        <v>560</v>
      </c>
      <c r="I16" s="355" t="s">
        <v>560</v>
      </c>
      <c r="J16" s="355" t="s">
        <v>560</v>
      </c>
      <c r="K16" s="355" t="s">
        <v>560</v>
      </c>
      <c r="L16" s="355" t="s">
        <v>560</v>
      </c>
      <c r="M16" s="355" t="s">
        <v>560</v>
      </c>
      <c r="N16" s="355" t="s">
        <v>560</v>
      </c>
      <c r="O16" s="355" t="s">
        <v>560</v>
      </c>
    </row>
    <row r="17" spans="1:15" ht="223.5" customHeight="1" x14ac:dyDescent="0.55000000000000004">
      <c r="A17" s="478"/>
      <c r="B17" s="479"/>
      <c r="C17" s="224" t="s">
        <v>564</v>
      </c>
      <c r="D17" s="231" t="s">
        <v>163</v>
      </c>
      <c r="E17" s="355" t="s">
        <v>560</v>
      </c>
      <c r="F17" s="355" t="s">
        <v>560</v>
      </c>
      <c r="G17" s="355" t="s">
        <v>560</v>
      </c>
      <c r="H17" s="355" t="s">
        <v>560</v>
      </c>
      <c r="I17" s="355" t="s">
        <v>560</v>
      </c>
      <c r="J17" s="355" t="s">
        <v>560</v>
      </c>
      <c r="K17" s="355" t="s">
        <v>560</v>
      </c>
      <c r="L17" s="355" t="s">
        <v>560</v>
      </c>
      <c r="M17" s="355" t="s">
        <v>560</v>
      </c>
      <c r="N17" s="355" t="s">
        <v>560</v>
      </c>
      <c r="O17" s="355" t="s">
        <v>560</v>
      </c>
    </row>
    <row r="18" spans="1:15" ht="223.5" customHeight="1" x14ac:dyDescent="0.55000000000000004">
      <c r="A18" s="478"/>
      <c r="B18" s="479"/>
      <c r="C18" s="224" t="s">
        <v>565</v>
      </c>
      <c r="D18" s="231" t="s">
        <v>163</v>
      </c>
      <c r="E18" s="355" t="s">
        <v>560</v>
      </c>
      <c r="F18" s="355" t="s">
        <v>560</v>
      </c>
      <c r="G18" s="355" t="s">
        <v>560</v>
      </c>
      <c r="H18" s="355" t="s">
        <v>560</v>
      </c>
      <c r="I18" s="355" t="s">
        <v>560</v>
      </c>
      <c r="J18" s="355" t="s">
        <v>560</v>
      </c>
      <c r="K18" s="355" t="s">
        <v>560</v>
      </c>
      <c r="L18" s="355" t="s">
        <v>560</v>
      </c>
      <c r="M18" s="355" t="s">
        <v>560</v>
      </c>
      <c r="N18" s="355" t="s">
        <v>560</v>
      </c>
      <c r="O18" s="355" t="s">
        <v>560</v>
      </c>
    </row>
    <row r="19" spans="1:15" ht="223.5" customHeight="1" x14ac:dyDescent="0.55000000000000004">
      <c r="A19" s="478"/>
      <c r="B19" s="479"/>
      <c r="C19" s="224" t="s">
        <v>566</v>
      </c>
      <c r="D19" s="231" t="s">
        <v>163</v>
      </c>
      <c r="E19" s="355" t="s">
        <v>560</v>
      </c>
      <c r="F19" s="355" t="s">
        <v>560</v>
      </c>
      <c r="G19" s="355" t="s">
        <v>560</v>
      </c>
      <c r="H19" s="355" t="s">
        <v>560</v>
      </c>
      <c r="I19" s="355" t="s">
        <v>560</v>
      </c>
      <c r="J19" s="355" t="s">
        <v>560</v>
      </c>
      <c r="K19" s="355" t="s">
        <v>560</v>
      </c>
      <c r="L19" s="355" t="s">
        <v>560</v>
      </c>
      <c r="M19" s="355" t="s">
        <v>560</v>
      </c>
      <c r="N19" s="355" t="s">
        <v>560</v>
      </c>
      <c r="O19" s="355" t="s">
        <v>560</v>
      </c>
    </row>
    <row r="20" spans="1:15" ht="223.5" customHeight="1" thickBot="1" x14ac:dyDescent="0.6">
      <c r="A20" s="480"/>
      <c r="B20" s="481"/>
      <c r="C20" s="226" t="s">
        <v>567</v>
      </c>
      <c r="D20" s="232" t="s">
        <v>163</v>
      </c>
      <c r="E20" s="355" t="s">
        <v>560</v>
      </c>
      <c r="F20" s="355" t="s">
        <v>560</v>
      </c>
      <c r="G20" s="355" t="s">
        <v>560</v>
      </c>
      <c r="H20" s="355" t="s">
        <v>560</v>
      </c>
      <c r="I20" s="355" t="s">
        <v>560</v>
      </c>
      <c r="J20" s="355" t="s">
        <v>560</v>
      </c>
      <c r="K20" s="355" t="s">
        <v>560</v>
      </c>
      <c r="L20" s="355" t="s">
        <v>560</v>
      </c>
      <c r="M20" s="355" t="s">
        <v>560</v>
      </c>
      <c r="N20" s="355" t="s">
        <v>560</v>
      </c>
      <c r="O20" s="355" t="s">
        <v>560</v>
      </c>
    </row>
  </sheetData>
  <sheetProtection algorithmName="SHA-512" hashValue="I57LJVv6oWMPOc/kUW2/fFB5rZ1SujX10ljnTrAtgPDoRiuyg4lnwLbSjKOpWwXJnMxurrD67BCLdIeWG+tJnA==" saltValue="Mdl20g4yKG1zW5R0rMk+DQ==" spinCount="100000" sheet="1" objects="1" scenarios="1" formatCells="0" formatColumns="0" formatRows="0" selectLockedCells="1"/>
  <customSheetViews>
    <customSheetView guid="{13810DCC-AA08-45AA-A2EB-614B3F1533B3}" topLeftCell="A3">
      <selection activeCell="D12" sqref="D12"/>
      <pageMargins left="0" right="0" top="0" bottom="0" header="0" footer="0"/>
    </customSheetView>
  </customSheetViews>
  <mergeCells count="15">
    <mergeCell ref="A12:B20"/>
    <mergeCell ref="G9:H9"/>
    <mergeCell ref="D9:D11"/>
    <mergeCell ref="I9:J9"/>
    <mergeCell ref="K9:L9"/>
    <mergeCell ref="E10:F10"/>
    <mergeCell ref="G10:H10"/>
    <mergeCell ref="I10:J10"/>
    <mergeCell ref="K10:L10"/>
    <mergeCell ref="O9:O11"/>
    <mergeCell ref="A9:B11"/>
    <mergeCell ref="C9:C11"/>
    <mergeCell ref="E9:F9"/>
    <mergeCell ref="M9:M11"/>
    <mergeCell ref="N9:N11"/>
  </mergeCells>
  <conditionalFormatting sqref="E12:O12">
    <cfRule type="expression" dxfId="80" priority="1">
      <formula>$D$12="no"</formula>
    </cfRule>
  </conditionalFormatting>
  <conditionalFormatting sqref="E13:O20">
    <cfRule type="expression" dxfId="79" priority="3">
      <formula>$D$13="no"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0000000}">
          <x14:formula1>
            <xm:f>'Yes or No'!$A:$A</xm:f>
          </x14:formula1>
          <xm:sqref>D12:D20</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O20"/>
  <sheetViews>
    <sheetView showGridLines="0" zoomScale="70" zoomScaleNormal="7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6" style="43" customWidth="1"/>
    <col min="2" max="2" width="25.68359375" style="43" customWidth="1"/>
    <col min="3" max="3" width="22.68359375" style="43" customWidth="1"/>
    <col min="4" max="4" width="23.578125" style="218" customWidth="1"/>
    <col min="5" max="12" width="66.15625" style="43" customWidth="1"/>
    <col min="13" max="14" width="51.15625" style="43" customWidth="1"/>
    <col min="15" max="15" width="56" style="43" customWidth="1"/>
    <col min="16" max="16384" width="8.83984375" style="43"/>
  </cols>
  <sheetData>
    <row r="1" spans="1:15" ht="18.75" customHeight="1" x14ac:dyDescent="0.7">
      <c r="A1" s="42" t="str">
        <f>'Cover and Instructions'!A1</f>
        <v>Georgia State Health Benefit Plan MHPAEA Parity</v>
      </c>
      <c r="E1" s="44" t="s">
        <v>59</v>
      </c>
    </row>
    <row r="2" spans="1:15" ht="25.8" x14ac:dyDescent="0.95">
      <c r="A2" s="45" t="s">
        <v>1</v>
      </c>
    </row>
    <row r="3" spans="1:15" ht="18.75" customHeight="1" x14ac:dyDescent="0.75">
      <c r="A3" s="47" t="s">
        <v>521</v>
      </c>
    </row>
    <row r="4" spans="1:15" x14ac:dyDescent="0.55000000000000004">
      <c r="D4" s="77"/>
    </row>
    <row r="5" spans="1:15" x14ac:dyDescent="0.55000000000000004">
      <c r="A5" s="49" t="s">
        <v>2</v>
      </c>
      <c r="B5" s="50" t="str">
        <f>'Cover and Instructions'!D4</f>
        <v>UnitedHealthcare</v>
      </c>
      <c r="C5" s="50"/>
    </row>
    <row r="6" spans="1:15" x14ac:dyDescent="0.55000000000000004">
      <c r="A6" s="49" t="s">
        <v>272</v>
      </c>
      <c r="B6" s="50" t="str">
        <f>'Cover and Instructions'!D5</f>
        <v>UnitedHealthcare Statewide Statewide HMO</v>
      </c>
      <c r="C6" s="50"/>
    </row>
    <row r="7" spans="1:15" x14ac:dyDescent="0.55000000000000004">
      <c r="A7" s="49" t="s">
        <v>568</v>
      </c>
      <c r="B7" s="49" t="s">
        <v>569</v>
      </c>
      <c r="D7" s="77"/>
    </row>
    <row r="8" spans="1:15" ht="14.7" thickBot="1" x14ac:dyDescent="0.6">
      <c r="D8" s="77"/>
    </row>
    <row r="9" spans="1:15" ht="42" customHeight="1" thickBot="1" x14ac:dyDescent="0.6">
      <c r="A9" s="482" t="s">
        <v>525</v>
      </c>
      <c r="B9" s="483"/>
      <c r="C9" s="490" t="s">
        <v>570</v>
      </c>
      <c r="D9" s="498" t="s">
        <v>527</v>
      </c>
      <c r="E9" s="496" t="s">
        <v>528</v>
      </c>
      <c r="F9" s="497"/>
      <c r="G9" s="496" t="s">
        <v>529</v>
      </c>
      <c r="H9" s="497"/>
      <c r="I9" s="496" t="s">
        <v>530</v>
      </c>
      <c r="J9" s="497"/>
      <c r="K9" s="496" t="s">
        <v>531</v>
      </c>
      <c r="L9" s="497"/>
      <c r="M9" s="493" t="s">
        <v>532</v>
      </c>
      <c r="N9" s="493" t="s">
        <v>533</v>
      </c>
      <c r="O9" s="493" t="s">
        <v>571</v>
      </c>
    </row>
    <row r="10" spans="1:15" ht="26.25" customHeight="1" x14ac:dyDescent="0.55000000000000004">
      <c r="A10" s="484"/>
      <c r="B10" s="485"/>
      <c r="C10" s="491"/>
      <c r="D10" s="499"/>
      <c r="E10" s="488" t="s">
        <v>535</v>
      </c>
      <c r="F10" s="489"/>
      <c r="G10" s="488" t="s">
        <v>535</v>
      </c>
      <c r="H10" s="489"/>
      <c r="I10" s="488" t="s">
        <v>535</v>
      </c>
      <c r="J10" s="489"/>
      <c r="K10" s="488" t="s">
        <v>535</v>
      </c>
      <c r="L10" s="489"/>
      <c r="M10" s="494"/>
      <c r="N10" s="494"/>
      <c r="O10" s="494"/>
    </row>
    <row r="11" spans="1:15" ht="51" customHeight="1" thickBot="1" x14ac:dyDescent="0.6">
      <c r="A11" s="486"/>
      <c r="B11" s="487"/>
      <c r="C11" s="492"/>
      <c r="D11" s="500"/>
      <c r="E11" s="220" t="s">
        <v>72</v>
      </c>
      <c r="F11" s="221" t="s">
        <v>536</v>
      </c>
      <c r="G11" s="220" t="s">
        <v>72</v>
      </c>
      <c r="H11" s="221" t="s">
        <v>536</v>
      </c>
      <c r="I11" s="220" t="s">
        <v>72</v>
      </c>
      <c r="J11" s="221" t="s">
        <v>536</v>
      </c>
      <c r="K11" s="220" t="s">
        <v>72</v>
      </c>
      <c r="L11" s="221" t="s">
        <v>536</v>
      </c>
      <c r="M11" s="495"/>
      <c r="N11" s="495"/>
      <c r="O11" s="495"/>
    </row>
    <row r="12" spans="1:15" ht="213" customHeight="1" x14ac:dyDescent="0.55000000000000004">
      <c r="A12" s="476" t="s">
        <v>572</v>
      </c>
      <c r="B12" s="477"/>
      <c r="C12" s="233" t="s">
        <v>573</v>
      </c>
      <c r="D12" s="234" t="s">
        <v>162</v>
      </c>
      <c r="E12" s="359" t="s">
        <v>730</v>
      </c>
      <c r="F12" s="359" t="s">
        <v>731</v>
      </c>
      <c r="G12" s="359" t="s">
        <v>732</v>
      </c>
      <c r="H12" s="359" t="s">
        <v>733</v>
      </c>
      <c r="I12" s="349" t="s">
        <v>574</v>
      </c>
      <c r="J12" s="350" t="s">
        <v>574</v>
      </c>
      <c r="K12" s="351" t="s">
        <v>540</v>
      </c>
      <c r="L12" s="352" t="s">
        <v>540</v>
      </c>
      <c r="M12" s="350" t="s">
        <v>575</v>
      </c>
      <c r="N12" s="361" t="s">
        <v>541</v>
      </c>
      <c r="O12" s="362" t="s">
        <v>542</v>
      </c>
    </row>
    <row r="13" spans="1:15" ht="213" customHeight="1" x14ac:dyDescent="0.55000000000000004">
      <c r="A13" s="478"/>
      <c r="B13" s="479"/>
      <c r="C13" s="224" t="s">
        <v>576</v>
      </c>
      <c r="D13" s="235" t="s">
        <v>163</v>
      </c>
      <c r="E13" s="355" t="s">
        <v>577</v>
      </c>
      <c r="F13" s="355" t="s">
        <v>577</v>
      </c>
      <c r="G13" s="355" t="s">
        <v>577</v>
      </c>
      <c r="H13" s="355" t="s">
        <v>577</v>
      </c>
      <c r="I13" s="355" t="s">
        <v>577</v>
      </c>
      <c r="J13" s="355" t="s">
        <v>577</v>
      </c>
      <c r="K13" s="355" t="s">
        <v>577</v>
      </c>
      <c r="L13" s="355" t="s">
        <v>577</v>
      </c>
      <c r="M13" s="355" t="s">
        <v>577</v>
      </c>
      <c r="N13" s="355" t="s">
        <v>577</v>
      </c>
      <c r="O13" s="355" t="s">
        <v>577</v>
      </c>
    </row>
    <row r="14" spans="1:15" ht="213" customHeight="1" x14ac:dyDescent="0.55000000000000004">
      <c r="A14" s="478"/>
      <c r="B14" s="479"/>
      <c r="C14" s="224" t="s">
        <v>578</v>
      </c>
      <c r="D14" s="235" t="s">
        <v>163</v>
      </c>
      <c r="E14" s="355" t="s">
        <v>577</v>
      </c>
      <c r="F14" s="355" t="s">
        <v>577</v>
      </c>
      <c r="G14" s="355" t="s">
        <v>577</v>
      </c>
      <c r="H14" s="355" t="s">
        <v>577</v>
      </c>
      <c r="I14" s="355" t="s">
        <v>577</v>
      </c>
      <c r="J14" s="355" t="s">
        <v>577</v>
      </c>
      <c r="K14" s="355" t="s">
        <v>577</v>
      </c>
      <c r="L14" s="355" t="s">
        <v>577</v>
      </c>
      <c r="M14" s="355" t="s">
        <v>577</v>
      </c>
      <c r="N14" s="355" t="s">
        <v>577</v>
      </c>
      <c r="O14" s="355" t="s">
        <v>577</v>
      </c>
    </row>
    <row r="15" spans="1:15" ht="213" customHeight="1" x14ac:dyDescent="0.55000000000000004">
      <c r="A15" s="478"/>
      <c r="B15" s="479"/>
      <c r="C15" s="224" t="s">
        <v>579</v>
      </c>
      <c r="D15" s="235" t="s">
        <v>163</v>
      </c>
      <c r="E15" s="355" t="s">
        <v>577</v>
      </c>
      <c r="F15" s="355" t="s">
        <v>577</v>
      </c>
      <c r="G15" s="355" t="s">
        <v>577</v>
      </c>
      <c r="H15" s="355" t="s">
        <v>577</v>
      </c>
      <c r="I15" s="355" t="s">
        <v>577</v>
      </c>
      <c r="J15" s="355" t="s">
        <v>577</v>
      </c>
      <c r="K15" s="355" t="s">
        <v>577</v>
      </c>
      <c r="L15" s="355" t="s">
        <v>577</v>
      </c>
      <c r="M15" s="355" t="s">
        <v>577</v>
      </c>
      <c r="N15" s="355" t="s">
        <v>577</v>
      </c>
      <c r="O15" s="355" t="s">
        <v>577</v>
      </c>
    </row>
    <row r="16" spans="1:15" ht="213" customHeight="1" x14ac:dyDescent="0.55000000000000004">
      <c r="A16" s="478"/>
      <c r="B16" s="479"/>
      <c r="C16" s="224" t="s">
        <v>580</v>
      </c>
      <c r="D16" s="235" t="s">
        <v>163</v>
      </c>
      <c r="E16" s="355" t="s">
        <v>577</v>
      </c>
      <c r="F16" s="355" t="s">
        <v>577</v>
      </c>
      <c r="G16" s="355" t="s">
        <v>577</v>
      </c>
      <c r="H16" s="355" t="s">
        <v>577</v>
      </c>
      <c r="I16" s="355" t="s">
        <v>577</v>
      </c>
      <c r="J16" s="355" t="s">
        <v>577</v>
      </c>
      <c r="K16" s="355" t="s">
        <v>577</v>
      </c>
      <c r="L16" s="355" t="s">
        <v>577</v>
      </c>
      <c r="M16" s="355" t="s">
        <v>577</v>
      </c>
      <c r="N16" s="355" t="s">
        <v>577</v>
      </c>
      <c r="O16" s="355" t="s">
        <v>577</v>
      </c>
    </row>
    <row r="17" spans="1:15" ht="213" customHeight="1" x14ac:dyDescent="0.55000000000000004">
      <c r="A17" s="478"/>
      <c r="B17" s="479"/>
      <c r="C17" s="224" t="s">
        <v>581</v>
      </c>
      <c r="D17" s="235" t="s">
        <v>163</v>
      </c>
      <c r="E17" s="355" t="s">
        <v>577</v>
      </c>
      <c r="F17" s="355" t="s">
        <v>577</v>
      </c>
      <c r="G17" s="355" t="s">
        <v>577</v>
      </c>
      <c r="H17" s="355" t="s">
        <v>577</v>
      </c>
      <c r="I17" s="355" t="s">
        <v>577</v>
      </c>
      <c r="J17" s="355" t="s">
        <v>577</v>
      </c>
      <c r="K17" s="355" t="s">
        <v>577</v>
      </c>
      <c r="L17" s="355" t="s">
        <v>577</v>
      </c>
      <c r="M17" s="355" t="s">
        <v>577</v>
      </c>
      <c r="N17" s="355" t="s">
        <v>577</v>
      </c>
      <c r="O17" s="355" t="s">
        <v>577</v>
      </c>
    </row>
    <row r="18" spans="1:15" ht="213" customHeight="1" x14ac:dyDescent="0.55000000000000004">
      <c r="A18" s="478"/>
      <c r="B18" s="479"/>
      <c r="C18" s="224" t="s">
        <v>565</v>
      </c>
      <c r="D18" s="235" t="s">
        <v>163</v>
      </c>
      <c r="E18" s="355" t="s">
        <v>577</v>
      </c>
      <c r="F18" s="355" t="s">
        <v>577</v>
      </c>
      <c r="G18" s="355" t="s">
        <v>577</v>
      </c>
      <c r="H18" s="355" t="s">
        <v>577</v>
      </c>
      <c r="I18" s="355" t="s">
        <v>577</v>
      </c>
      <c r="J18" s="355" t="s">
        <v>577</v>
      </c>
      <c r="K18" s="355" t="s">
        <v>577</v>
      </c>
      <c r="L18" s="355" t="s">
        <v>577</v>
      </c>
      <c r="M18" s="355" t="s">
        <v>577</v>
      </c>
      <c r="N18" s="355" t="s">
        <v>577</v>
      </c>
      <c r="O18" s="355" t="s">
        <v>577</v>
      </c>
    </row>
    <row r="19" spans="1:15" ht="213" customHeight="1" x14ac:dyDescent="0.55000000000000004">
      <c r="A19" s="478"/>
      <c r="B19" s="479"/>
      <c r="C19" s="224" t="s">
        <v>582</v>
      </c>
      <c r="D19" s="235" t="s">
        <v>163</v>
      </c>
      <c r="E19" s="355" t="s">
        <v>577</v>
      </c>
      <c r="F19" s="355" t="s">
        <v>577</v>
      </c>
      <c r="G19" s="355" t="s">
        <v>577</v>
      </c>
      <c r="H19" s="355" t="s">
        <v>577</v>
      </c>
      <c r="I19" s="355" t="s">
        <v>577</v>
      </c>
      <c r="J19" s="355" t="s">
        <v>577</v>
      </c>
      <c r="K19" s="355" t="s">
        <v>577</v>
      </c>
      <c r="L19" s="355" t="s">
        <v>577</v>
      </c>
      <c r="M19" s="355" t="s">
        <v>577</v>
      </c>
      <c r="N19" s="355" t="s">
        <v>577</v>
      </c>
      <c r="O19" s="355" t="s">
        <v>577</v>
      </c>
    </row>
    <row r="20" spans="1:15" ht="213" customHeight="1" thickBot="1" x14ac:dyDescent="0.6">
      <c r="A20" s="480"/>
      <c r="B20" s="481"/>
      <c r="C20" s="226" t="s">
        <v>583</v>
      </c>
      <c r="D20" s="236" t="s">
        <v>163</v>
      </c>
      <c r="E20" s="355" t="s">
        <v>577</v>
      </c>
      <c r="F20" s="355" t="s">
        <v>577</v>
      </c>
      <c r="G20" s="355" t="s">
        <v>577</v>
      </c>
      <c r="H20" s="355" t="s">
        <v>577</v>
      </c>
      <c r="I20" s="355" t="s">
        <v>577</v>
      </c>
      <c r="J20" s="355" t="s">
        <v>577</v>
      </c>
      <c r="K20" s="355" t="s">
        <v>577</v>
      </c>
      <c r="L20" s="355" t="s">
        <v>577</v>
      </c>
      <c r="M20" s="355" t="s">
        <v>577</v>
      </c>
      <c r="N20" s="355" t="s">
        <v>577</v>
      </c>
      <c r="O20" s="355" t="s">
        <v>577</v>
      </c>
    </row>
  </sheetData>
  <sheetProtection algorithmName="SHA-512" hashValue="34LBtZqvrWQHS5bOao6G46gDrq0pIYbLtp4MGiQ2jEqMckGICCAV29sIVsVyr37sSWKJdIoh/DHwny/Foaa4TQ==" saltValue="kOBp0RbCbyop7qrhTZ/jcQ=="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9:O11"/>
    <mergeCell ref="I9:J9"/>
    <mergeCell ref="K9:L9"/>
    <mergeCell ref="M9:M11"/>
    <mergeCell ref="E10:F10"/>
    <mergeCell ref="G10:H10"/>
    <mergeCell ref="I10:J10"/>
    <mergeCell ref="K10:L10"/>
    <mergeCell ref="N9:N11"/>
    <mergeCell ref="A9:B11"/>
    <mergeCell ref="C9:C11"/>
    <mergeCell ref="E9:F9"/>
    <mergeCell ref="A12:B20"/>
    <mergeCell ref="G9:H9"/>
    <mergeCell ref="D9:D11"/>
  </mergeCells>
  <conditionalFormatting sqref="E12:O12">
    <cfRule type="expression" dxfId="78" priority="1">
      <formula>$D$12="no"</formula>
    </cfRule>
  </conditionalFormatting>
  <conditionalFormatting sqref="E13:O20">
    <cfRule type="expression" dxfId="77" priority="3">
      <formula>$D$13="no"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0000000}">
          <x14:formula1>
            <xm:f>'Yes or No'!$A:$A</xm:f>
          </x14:formula1>
          <xm:sqref>D12:D20</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92D050"/>
  </sheetPr>
  <dimension ref="A1:O26"/>
  <sheetViews>
    <sheetView showGridLines="0" zoomScale="80" zoomScaleNormal="80" workbookViewId="0">
      <pane xSplit="3" ySplit="8" topLeftCell="D9" activePane="bottomRight" state="frozen"/>
      <selection pane="topRight"/>
      <selection pane="bottomLeft"/>
      <selection pane="bottomRight" activeCell="E17" sqref="E17"/>
    </sheetView>
  </sheetViews>
  <sheetFormatPr defaultColWidth="8.83984375" defaultRowHeight="14.4" x14ac:dyDescent="0.55000000000000004"/>
  <cols>
    <col min="1" max="1" width="15.41796875" style="43" customWidth="1"/>
    <col min="2" max="2" width="28.15625" style="43" customWidth="1"/>
    <col min="3" max="3" width="27.83984375" style="43" customWidth="1"/>
    <col min="4" max="4" width="26.578125" style="218" customWidth="1"/>
    <col min="5" max="12" width="47.15625" style="43" customWidth="1"/>
    <col min="13" max="15" width="51.15625" style="43" customWidth="1"/>
    <col min="16" max="16384" width="8.83984375" style="43"/>
  </cols>
  <sheetData>
    <row r="1" spans="1:15" ht="18.75" customHeight="1" x14ac:dyDescent="0.7">
      <c r="A1" s="42" t="str">
        <f>'Cover and Instructions'!A1</f>
        <v>Georgia State Health Benefit Plan MHPAEA Parity</v>
      </c>
      <c r="E1" s="44" t="s">
        <v>59</v>
      </c>
    </row>
    <row r="2" spans="1:15" ht="25.8" x14ac:dyDescent="0.95">
      <c r="A2" s="45" t="s">
        <v>1</v>
      </c>
    </row>
    <row r="3" spans="1:15" ht="20.399999999999999" x14ac:dyDescent="0.75">
      <c r="A3" s="47" t="s">
        <v>521</v>
      </c>
    </row>
    <row r="4" spans="1:15" x14ac:dyDescent="0.55000000000000004">
      <c r="D4" s="77"/>
    </row>
    <row r="5" spans="1:15" x14ac:dyDescent="0.55000000000000004">
      <c r="A5" s="49" t="s">
        <v>2</v>
      </c>
      <c r="B5" s="50" t="str">
        <f>'Cover and Instructions'!D4</f>
        <v>UnitedHealthcare</v>
      </c>
      <c r="C5" s="50"/>
    </row>
    <row r="6" spans="1:15" x14ac:dyDescent="0.55000000000000004">
      <c r="A6" s="49" t="s">
        <v>272</v>
      </c>
      <c r="B6" s="50" t="str">
        <f>'Cover and Instructions'!D5</f>
        <v>UnitedHealthcare Statewide Statewide HMO</v>
      </c>
      <c r="C6" s="50"/>
    </row>
    <row r="7" spans="1:15" x14ac:dyDescent="0.55000000000000004">
      <c r="A7" s="49" t="s">
        <v>584</v>
      </c>
      <c r="B7" s="49" t="s">
        <v>585</v>
      </c>
      <c r="D7" s="77"/>
    </row>
    <row r="8" spans="1:15" ht="14.7" thickBot="1" x14ac:dyDescent="0.6">
      <c r="D8" s="77"/>
    </row>
    <row r="9" spans="1:15" x14ac:dyDescent="0.55000000000000004">
      <c r="A9" s="237" t="s">
        <v>273</v>
      </c>
      <c r="B9" s="238"/>
      <c r="C9" s="238"/>
      <c r="D9" s="239"/>
      <c r="E9" s="240"/>
    </row>
    <row r="10" spans="1:15" ht="14.7" thickBot="1" x14ac:dyDescent="0.6">
      <c r="A10" s="241" t="s">
        <v>274</v>
      </c>
      <c r="B10" s="242"/>
      <c r="C10" s="242"/>
      <c r="D10" s="243"/>
      <c r="E10" s="244"/>
    </row>
    <row r="11" spans="1:15" ht="14.7" thickBot="1" x14ac:dyDescent="0.6">
      <c r="A11" s="245" t="s">
        <v>586</v>
      </c>
      <c r="B11" s="242"/>
      <c r="C11" s="242"/>
      <c r="D11" s="246" t="s">
        <v>162</v>
      </c>
      <c r="E11" s="247" t="str">
        <f>IF(D11="no","Do not complete remainder of this worksheet.","")</f>
        <v/>
      </c>
    </row>
    <row r="12" spans="1:15" ht="14.7" thickBot="1" x14ac:dyDescent="0.6">
      <c r="A12" s="248"/>
      <c r="B12" s="249"/>
      <c r="C12" s="249"/>
      <c r="D12" s="250"/>
      <c r="E12" s="251"/>
    </row>
    <row r="13" spans="1:15" ht="14.7" thickBot="1" x14ac:dyDescent="0.6">
      <c r="D13" s="77"/>
    </row>
    <row r="14" spans="1:15" ht="42.75" customHeight="1" thickBot="1" x14ac:dyDescent="0.6">
      <c r="A14" s="482" t="s">
        <v>525</v>
      </c>
      <c r="B14" s="483"/>
      <c r="C14" s="490" t="s">
        <v>587</v>
      </c>
      <c r="D14" s="498" t="s">
        <v>527</v>
      </c>
      <c r="E14" s="496" t="s">
        <v>528</v>
      </c>
      <c r="F14" s="497"/>
      <c r="G14" s="496" t="s">
        <v>529</v>
      </c>
      <c r="H14" s="497"/>
      <c r="I14" s="496" t="s">
        <v>530</v>
      </c>
      <c r="J14" s="497"/>
      <c r="K14" s="496" t="s">
        <v>531</v>
      </c>
      <c r="L14" s="497"/>
      <c r="M14" s="493" t="s">
        <v>532</v>
      </c>
      <c r="N14" s="493" t="s">
        <v>533</v>
      </c>
      <c r="O14" s="493" t="s">
        <v>534</v>
      </c>
    </row>
    <row r="15" spans="1:15" ht="27" customHeight="1" x14ac:dyDescent="0.55000000000000004">
      <c r="A15" s="484"/>
      <c r="B15" s="485"/>
      <c r="C15" s="491"/>
      <c r="D15" s="499"/>
      <c r="E15" s="488" t="s">
        <v>535</v>
      </c>
      <c r="F15" s="489"/>
      <c r="G15" s="488" t="s">
        <v>535</v>
      </c>
      <c r="H15" s="489"/>
      <c r="I15" s="488" t="s">
        <v>535</v>
      </c>
      <c r="J15" s="489"/>
      <c r="K15" s="488" t="s">
        <v>535</v>
      </c>
      <c r="L15" s="489"/>
      <c r="M15" s="494"/>
      <c r="N15" s="494"/>
      <c r="O15" s="494"/>
    </row>
    <row r="16" spans="1:15" ht="27" customHeight="1" thickBot="1" x14ac:dyDescent="0.6">
      <c r="A16" s="486"/>
      <c r="B16" s="487"/>
      <c r="C16" s="492"/>
      <c r="D16" s="500"/>
      <c r="E16" s="220" t="s">
        <v>72</v>
      </c>
      <c r="F16" s="221" t="s">
        <v>536</v>
      </c>
      <c r="G16" s="220" t="s">
        <v>72</v>
      </c>
      <c r="H16" s="221" t="s">
        <v>536</v>
      </c>
      <c r="I16" s="220" t="s">
        <v>72</v>
      </c>
      <c r="J16" s="221" t="s">
        <v>536</v>
      </c>
      <c r="K16" s="220" t="s">
        <v>72</v>
      </c>
      <c r="L16" s="221" t="s">
        <v>536</v>
      </c>
      <c r="M16" s="495"/>
      <c r="N16" s="495"/>
      <c r="O16" s="495"/>
    </row>
    <row r="17" spans="1:15" ht="85.5" customHeight="1" thickBot="1" x14ac:dyDescent="0.6">
      <c r="A17" s="503" t="s">
        <v>588</v>
      </c>
      <c r="B17" s="504"/>
      <c r="C17" s="233" t="s">
        <v>589</v>
      </c>
      <c r="D17" s="234" t="s">
        <v>162</v>
      </c>
      <c r="E17" s="373" t="s">
        <v>590</v>
      </c>
      <c r="F17" s="374" t="s">
        <v>591</v>
      </c>
      <c r="G17" s="373" t="s">
        <v>590</v>
      </c>
      <c r="H17" s="374" t="s">
        <v>591</v>
      </c>
      <c r="I17" s="373" t="s">
        <v>590</v>
      </c>
      <c r="J17" s="374" t="s">
        <v>591</v>
      </c>
      <c r="K17" s="373" t="s">
        <v>590</v>
      </c>
      <c r="L17" s="374" t="s">
        <v>591</v>
      </c>
      <c r="M17" s="375" t="s">
        <v>592</v>
      </c>
      <c r="N17" s="376" t="s">
        <v>592</v>
      </c>
      <c r="O17" s="375" t="s">
        <v>592</v>
      </c>
    </row>
    <row r="18" spans="1:15" ht="85.5" customHeight="1" thickBot="1" x14ac:dyDescent="0.6">
      <c r="A18" s="505"/>
      <c r="B18" s="506"/>
      <c r="C18" s="224" t="s">
        <v>593</v>
      </c>
      <c r="D18" s="252" t="s">
        <v>162</v>
      </c>
      <c r="E18" s="377" t="s">
        <v>590</v>
      </c>
      <c r="F18" s="378" t="s">
        <v>591</v>
      </c>
      <c r="G18" s="377" t="s">
        <v>590</v>
      </c>
      <c r="H18" s="378" t="s">
        <v>591</v>
      </c>
      <c r="I18" s="377" t="s">
        <v>590</v>
      </c>
      <c r="J18" s="378" t="s">
        <v>591</v>
      </c>
      <c r="K18" s="377" t="s">
        <v>590</v>
      </c>
      <c r="L18" s="378" t="s">
        <v>591</v>
      </c>
      <c r="M18" s="375" t="s">
        <v>592</v>
      </c>
      <c r="N18" s="376" t="s">
        <v>592</v>
      </c>
      <c r="O18" s="375" t="s">
        <v>592</v>
      </c>
    </row>
    <row r="19" spans="1:15" ht="85.5" customHeight="1" thickBot="1" x14ac:dyDescent="0.6">
      <c r="A19" s="505"/>
      <c r="B19" s="506"/>
      <c r="C19" s="224" t="s">
        <v>594</v>
      </c>
      <c r="D19" s="252" t="s">
        <v>162</v>
      </c>
      <c r="E19" s="377" t="s">
        <v>590</v>
      </c>
      <c r="F19" s="374" t="s">
        <v>591</v>
      </c>
      <c r="G19" s="377" t="s">
        <v>590</v>
      </c>
      <c r="H19" s="374" t="s">
        <v>591</v>
      </c>
      <c r="I19" s="377" t="s">
        <v>590</v>
      </c>
      <c r="J19" s="374" t="s">
        <v>591</v>
      </c>
      <c r="K19" s="377" t="s">
        <v>590</v>
      </c>
      <c r="L19" s="374" t="s">
        <v>591</v>
      </c>
      <c r="M19" s="375" t="s">
        <v>592</v>
      </c>
      <c r="N19" s="376" t="s">
        <v>592</v>
      </c>
      <c r="O19" s="375" t="s">
        <v>592</v>
      </c>
    </row>
    <row r="20" spans="1:15" ht="85.5" customHeight="1" thickBot="1" x14ac:dyDescent="0.6">
      <c r="A20" s="505"/>
      <c r="B20" s="506"/>
      <c r="C20" s="224" t="s">
        <v>595</v>
      </c>
      <c r="D20" s="252" t="s">
        <v>162</v>
      </c>
      <c r="E20" s="377" t="s">
        <v>590</v>
      </c>
      <c r="F20" s="379" t="s">
        <v>591</v>
      </c>
      <c r="G20" s="377" t="s">
        <v>590</v>
      </c>
      <c r="H20" s="379" t="s">
        <v>591</v>
      </c>
      <c r="I20" s="377" t="s">
        <v>590</v>
      </c>
      <c r="J20" s="379" t="s">
        <v>591</v>
      </c>
      <c r="K20" s="377" t="s">
        <v>590</v>
      </c>
      <c r="L20" s="379" t="s">
        <v>591</v>
      </c>
      <c r="M20" s="375" t="s">
        <v>592</v>
      </c>
      <c r="N20" s="376" t="s">
        <v>592</v>
      </c>
      <c r="O20" s="375" t="s">
        <v>592</v>
      </c>
    </row>
    <row r="21" spans="1:15" ht="85.5" customHeight="1" thickBot="1" x14ac:dyDescent="0.6">
      <c r="A21" s="505"/>
      <c r="B21" s="506"/>
      <c r="C21" s="224" t="s">
        <v>596</v>
      </c>
      <c r="D21" s="252" t="s">
        <v>162</v>
      </c>
      <c r="E21" s="377" t="s">
        <v>590</v>
      </c>
      <c r="F21" s="374" t="s">
        <v>591</v>
      </c>
      <c r="G21" s="377" t="s">
        <v>590</v>
      </c>
      <c r="H21" s="374" t="s">
        <v>591</v>
      </c>
      <c r="I21" s="377" t="s">
        <v>590</v>
      </c>
      <c r="J21" s="374" t="s">
        <v>591</v>
      </c>
      <c r="K21" s="377" t="s">
        <v>590</v>
      </c>
      <c r="L21" s="374" t="s">
        <v>591</v>
      </c>
      <c r="M21" s="375" t="s">
        <v>592</v>
      </c>
      <c r="N21" s="376" t="s">
        <v>592</v>
      </c>
      <c r="O21" s="375" t="s">
        <v>592</v>
      </c>
    </row>
    <row r="22" spans="1:15" ht="85.5" customHeight="1" thickBot="1" x14ac:dyDescent="0.6">
      <c r="A22" s="505"/>
      <c r="B22" s="506"/>
      <c r="C22" s="224" t="s">
        <v>597</v>
      </c>
      <c r="D22" s="252" t="s">
        <v>162</v>
      </c>
      <c r="E22" s="377" t="s">
        <v>590</v>
      </c>
      <c r="F22" s="380" t="s">
        <v>591</v>
      </c>
      <c r="G22" s="377" t="s">
        <v>590</v>
      </c>
      <c r="H22" s="380" t="s">
        <v>591</v>
      </c>
      <c r="I22" s="377" t="s">
        <v>590</v>
      </c>
      <c r="J22" s="380" t="s">
        <v>591</v>
      </c>
      <c r="K22" s="377" t="s">
        <v>590</v>
      </c>
      <c r="L22" s="380" t="s">
        <v>591</v>
      </c>
      <c r="M22" s="375" t="s">
        <v>592</v>
      </c>
      <c r="N22" s="376" t="s">
        <v>592</v>
      </c>
      <c r="O22" s="375" t="s">
        <v>592</v>
      </c>
    </row>
    <row r="23" spans="1:15" ht="85.5" customHeight="1" thickBot="1" x14ac:dyDescent="0.6">
      <c r="A23" s="505"/>
      <c r="B23" s="506"/>
      <c r="C23" s="224" t="s">
        <v>598</v>
      </c>
      <c r="D23" s="252" t="s">
        <v>162</v>
      </c>
      <c r="E23" s="377" t="s">
        <v>590</v>
      </c>
      <c r="F23" s="374" t="s">
        <v>591</v>
      </c>
      <c r="G23" s="377" t="s">
        <v>590</v>
      </c>
      <c r="H23" s="374" t="s">
        <v>591</v>
      </c>
      <c r="I23" s="377" t="s">
        <v>590</v>
      </c>
      <c r="J23" s="374" t="s">
        <v>591</v>
      </c>
      <c r="K23" s="377" t="s">
        <v>590</v>
      </c>
      <c r="L23" s="374" t="s">
        <v>591</v>
      </c>
      <c r="M23" s="375" t="s">
        <v>592</v>
      </c>
      <c r="N23" s="376" t="s">
        <v>592</v>
      </c>
      <c r="O23" s="375" t="s">
        <v>592</v>
      </c>
    </row>
    <row r="24" spans="1:15" ht="85.5" customHeight="1" thickBot="1" x14ac:dyDescent="0.6">
      <c r="A24" s="505"/>
      <c r="B24" s="506"/>
      <c r="C24" s="224" t="s">
        <v>599</v>
      </c>
      <c r="D24" s="252" t="s">
        <v>162</v>
      </c>
      <c r="E24" s="377" t="s">
        <v>590</v>
      </c>
      <c r="F24" s="374" t="s">
        <v>591</v>
      </c>
      <c r="G24" s="377" t="s">
        <v>590</v>
      </c>
      <c r="H24" s="374" t="s">
        <v>591</v>
      </c>
      <c r="I24" s="377" t="s">
        <v>590</v>
      </c>
      <c r="J24" s="374" t="s">
        <v>591</v>
      </c>
      <c r="K24" s="377" t="s">
        <v>590</v>
      </c>
      <c r="L24" s="374" t="s">
        <v>591</v>
      </c>
      <c r="M24" s="375" t="s">
        <v>592</v>
      </c>
      <c r="N24" s="376" t="s">
        <v>592</v>
      </c>
      <c r="O24" s="375" t="s">
        <v>592</v>
      </c>
    </row>
    <row r="25" spans="1:15" ht="85.5" customHeight="1" thickBot="1" x14ac:dyDescent="0.6">
      <c r="A25" s="505"/>
      <c r="B25" s="506"/>
      <c r="C25" s="224" t="s">
        <v>600</v>
      </c>
      <c r="D25" s="235" t="s">
        <v>162</v>
      </c>
      <c r="E25" s="377" t="s">
        <v>590</v>
      </c>
      <c r="F25" s="374" t="s">
        <v>591</v>
      </c>
      <c r="G25" s="377" t="s">
        <v>590</v>
      </c>
      <c r="H25" s="374" t="s">
        <v>591</v>
      </c>
      <c r="I25" s="377" t="s">
        <v>590</v>
      </c>
      <c r="J25" s="374" t="s">
        <v>591</v>
      </c>
      <c r="K25" s="377" t="s">
        <v>590</v>
      </c>
      <c r="L25" s="374" t="s">
        <v>591</v>
      </c>
      <c r="M25" s="375" t="s">
        <v>592</v>
      </c>
      <c r="N25" s="376" t="s">
        <v>592</v>
      </c>
      <c r="O25" s="375" t="s">
        <v>592</v>
      </c>
    </row>
    <row r="26" spans="1:15" ht="85.5" customHeight="1" thickBot="1" x14ac:dyDescent="0.6">
      <c r="A26" s="507"/>
      <c r="B26" s="508"/>
      <c r="C26" s="226" t="s">
        <v>601</v>
      </c>
      <c r="D26" s="253" t="s">
        <v>162</v>
      </c>
      <c r="E26" s="381" t="s">
        <v>590</v>
      </c>
      <c r="F26" s="374" t="s">
        <v>591</v>
      </c>
      <c r="G26" s="381" t="s">
        <v>590</v>
      </c>
      <c r="H26" s="374" t="s">
        <v>591</v>
      </c>
      <c r="I26" s="381" t="s">
        <v>590</v>
      </c>
      <c r="J26" s="374" t="s">
        <v>591</v>
      </c>
      <c r="K26" s="381" t="s">
        <v>590</v>
      </c>
      <c r="L26" s="374" t="s">
        <v>591</v>
      </c>
      <c r="M26" s="375" t="s">
        <v>592</v>
      </c>
      <c r="N26" s="376" t="s">
        <v>592</v>
      </c>
      <c r="O26" s="375" t="s">
        <v>592</v>
      </c>
    </row>
  </sheetData>
  <sheetProtection algorithmName="SHA-512" hashValue="cm8qOF/HN2zzsmpmXJBK3Ote/gYvMBZ1mIU3ncCFFtMkzKhZqMa6ReFM1byYY3SG2gGaSTEzqiVw2CfdVZPoiQ==" saltValue="KcnrA9iWMfE53usNZWsKsA=="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14:O16"/>
    <mergeCell ref="I14:J14"/>
    <mergeCell ref="K14:L14"/>
    <mergeCell ref="M14:M16"/>
    <mergeCell ref="E15:F15"/>
    <mergeCell ref="G15:H15"/>
    <mergeCell ref="I15:J15"/>
    <mergeCell ref="K15:L15"/>
    <mergeCell ref="N14:N16"/>
    <mergeCell ref="A14:B16"/>
    <mergeCell ref="C14:C16"/>
    <mergeCell ref="E14:F14"/>
    <mergeCell ref="A17:B26"/>
    <mergeCell ref="G14:H14"/>
    <mergeCell ref="D14:D16"/>
  </mergeCells>
  <conditionalFormatting sqref="D17:E26">
    <cfRule type="expression" dxfId="76" priority="36">
      <formula>$D$11="no"</formula>
    </cfRule>
  </conditionalFormatting>
  <conditionalFormatting sqref="E17">
    <cfRule type="expression" dxfId="75" priority="46">
      <formula>$D$17="no"</formula>
    </cfRule>
  </conditionalFormatting>
  <conditionalFormatting sqref="E18">
    <cfRule type="expression" dxfId="74" priority="45">
      <formula>$D$18="no"</formula>
    </cfRule>
  </conditionalFormatting>
  <conditionalFormatting sqref="E19">
    <cfRule type="expression" dxfId="73" priority="44">
      <formula>$D$19="no"</formula>
    </cfRule>
  </conditionalFormatting>
  <conditionalFormatting sqref="E20">
    <cfRule type="expression" dxfId="72" priority="43">
      <formula>$D$20="no"</formula>
    </cfRule>
  </conditionalFormatting>
  <conditionalFormatting sqref="E21">
    <cfRule type="expression" dxfId="71" priority="42">
      <formula>$D$21="no"</formula>
    </cfRule>
  </conditionalFormatting>
  <conditionalFormatting sqref="E22">
    <cfRule type="expression" dxfId="70" priority="41">
      <formula>$D$22="no"</formula>
    </cfRule>
  </conditionalFormatting>
  <conditionalFormatting sqref="E23">
    <cfRule type="expression" dxfId="69" priority="40">
      <formula>$D$23="no"</formula>
    </cfRule>
  </conditionalFormatting>
  <conditionalFormatting sqref="E24">
    <cfRule type="expression" dxfId="68" priority="39">
      <formula>$D$24="no"</formula>
    </cfRule>
  </conditionalFormatting>
  <conditionalFormatting sqref="E25">
    <cfRule type="expression" dxfId="67" priority="38">
      <formula>$D$25="no"</formula>
    </cfRule>
  </conditionalFormatting>
  <conditionalFormatting sqref="E26">
    <cfRule type="expression" dxfId="66" priority="37">
      <formula>$D$26="no"</formula>
    </cfRule>
  </conditionalFormatting>
  <conditionalFormatting sqref="G17">
    <cfRule type="expression" dxfId="65" priority="35">
      <formula>$D$17="no"</formula>
    </cfRule>
  </conditionalFormatting>
  <conditionalFormatting sqref="G17:G26">
    <cfRule type="expression" dxfId="64" priority="25">
      <formula>$D$11="no"</formula>
    </cfRule>
  </conditionalFormatting>
  <conditionalFormatting sqref="G18">
    <cfRule type="expression" dxfId="63" priority="34">
      <formula>$D$18="no"</formula>
    </cfRule>
  </conditionalFormatting>
  <conditionalFormatting sqref="G19">
    <cfRule type="expression" dxfId="62" priority="33">
      <formula>$D$19="no"</formula>
    </cfRule>
  </conditionalFormatting>
  <conditionalFormatting sqref="G20">
    <cfRule type="expression" dxfId="61" priority="32">
      <formula>$D$20="no"</formula>
    </cfRule>
  </conditionalFormatting>
  <conditionalFormatting sqref="G21">
    <cfRule type="expression" dxfId="60" priority="31">
      <formula>$D$21="no"</formula>
    </cfRule>
  </conditionalFormatting>
  <conditionalFormatting sqref="G22">
    <cfRule type="expression" dxfId="59" priority="30">
      <formula>$D$22="no"</formula>
    </cfRule>
  </conditionalFormatting>
  <conditionalFormatting sqref="G23">
    <cfRule type="expression" dxfId="58" priority="29">
      <formula>$D$23="no"</formula>
    </cfRule>
  </conditionalFormatting>
  <conditionalFormatting sqref="G24">
    <cfRule type="expression" dxfId="57" priority="28">
      <formula>$D$24="no"</formula>
    </cfRule>
  </conditionalFormatting>
  <conditionalFormatting sqref="G25">
    <cfRule type="expression" dxfId="56" priority="27">
      <formula>$D$25="no"</formula>
    </cfRule>
  </conditionalFormatting>
  <conditionalFormatting sqref="G26">
    <cfRule type="expression" dxfId="55" priority="26">
      <formula>$D$26="no"</formula>
    </cfRule>
  </conditionalFormatting>
  <conditionalFormatting sqref="I17">
    <cfRule type="expression" dxfId="54" priority="24">
      <formula>$D$17="no"</formula>
    </cfRule>
  </conditionalFormatting>
  <conditionalFormatting sqref="I17:I26">
    <cfRule type="expression" dxfId="53" priority="14">
      <formula>$D$11="no"</formula>
    </cfRule>
  </conditionalFormatting>
  <conditionalFormatting sqref="I18">
    <cfRule type="expression" dxfId="52" priority="23">
      <formula>$D$18="no"</formula>
    </cfRule>
  </conditionalFormatting>
  <conditionalFormatting sqref="I19">
    <cfRule type="expression" dxfId="51" priority="22">
      <formula>$D$19="no"</formula>
    </cfRule>
  </conditionalFormatting>
  <conditionalFormatting sqref="I20">
    <cfRule type="expression" dxfId="50" priority="21">
      <formula>$D$20="no"</formula>
    </cfRule>
  </conditionalFormatting>
  <conditionalFormatting sqref="I21">
    <cfRule type="expression" dxfId="49" priority="20">
      <formula>$D$21="no"</formula>
    </cfRule>
  </conditionalFormatting>
  <conditionalFormatting sqref="I22">
    <cfRule type="expression" dxfId="48" priority="19">
      <formula>$D$22="no"</formula>
    </cfRule>
  </conditionalFormatting>
  <conditionalFormatting sqref="I23">
    <cfRule type="expression" dxfId="47" priority="18">
      <formula>$D$23="no"</formula>
    </cfRule>
  </conditionalFormatting>
  <conditionalFormatting sqref="I24">
    <cfRule type="expression" dxfId="46" priority="17">
      <formula>$D$24="no"</formula>
    </cfRule>
  </conditionalFormatting>
  <conditionalFormatting sqref="I25">
    <cfRule type="expression" dxfId="45" priority="16">
      <formula>$D$25="no"</formula>
    </cfRule>
  </conditionalFormatting>
  <conditionalFormatting sqref="I26">
    <cfRule type="expression" dxfId="44" priority="15">
      <formula>$D$26="no"</formula>
    </cfRule>
  </conditionalFormatting>
  <conditionalFormatting sqref="K17">
    <cfRule type="expression" dxfId="43" priority="13">
      <formula>$D$17="no"</formula>
    </cfRule>
  </conditionalFormatting>
  <conditionalFormatting sqref="K17:K26">
    <cfRule type="expression" dxfId="42" priority="3">
      <formula>$D$11="no"</formula>
    </cfRule>
  </conditionalFormatting>
  <conditionalFormatting sqref="K18">
    <cfRule type="expression" dxfId="41" priority="12">
      <formula>$D$18="no"</formula>
    </cfRule>
  </conditionalFormatting>
  <conditionalFormatting sqref="K19">
    <cfRule type="expression" dxfId="40" priority="11">
      <formula>$D$19="no"</formula>
    </cfRule>
  </conditionalFormatting>
  <conditionalFormatting sqref="K20">
    <cfRule type="expression" dxfId="39" priority="10">
      <formula>$D$20="no"</formula>
    </cfRule>
  </conditionalFormatting>
  <conditionalFormatting sqref="K21">
    <cfRule type="expression" dxfId="38" priority="9">
      <formula>$D$21="no"</formula>
    </cfRule>
  </conditionalFormatting>
  <conditionalFormatting sqref="K22">
    <cfRule type="expression" dxfId="37" priority="8">
      <formula>$D$22="no"</formula>
    </cfRule>
  </conditionalFormatting>
  <conditionalFormatting sqref="K23">
    <cfRule type="expression" dxfId="36" priority="7">
      <formula>$D$23="no"</formula>
    </cfRule>
  </conditionalFormatting>
  <conditionalFormatting sqref="K24">
    <cfRule type="expression" dxfId="35" priority="6">
      <formula>$D$24="no"</formula>
    </cfRule>
  </conditionalFormatting>
  <conditionalFormatting sqref="K25">
    <cfRule type="expression" dxfId="34" priority="5">
      <formula>$D$25="no"</formula>
    </cfRule>
  </conditionalFormatting>
  <conditionalFormatting sqref="K26">
    <cfRule type="expression" dxfId="33" priority="4">
      <formula>$D$26="no"</formula>
    </cfRule>
  </conditionalFormatting>
  <conditionalFormatting sqref="M17:O26">
    <cfRule type="expression" dxfId="32" priority="1">
      <formula>$D$17="no"</formula>
    </cfRule>
    <cfRule type="expression" dxfId="31" priority="47">
      <formula>$D$11="no"</formula>
    </cfRule>
  </conditionalFormatting>
  <conditionalFormatting sqref="M18:O18">
    <cfRule type="expression" dxfId="30" priority="56">
      <formula>$D$18="no"</formula>
    </cfRule>
  </conditionalFormatting>
  <conditionalFormatting sqref="M19:O19">
    <cfRule type="expression" dxfId="29" priority="55">
      <formula>$D$19="no"</formula>
    </cfRule>
  </conditionalFormatting>
  <conditionalFormatting sqref="M20:O20">
    <cfRule type="expression" dxfId="28" priority="54">
      <formula>$D$20="no"</formula>
    </cfRule>
  </conditionalFormatting>
  <conditionalFormatting sqref="M21:O21">
    <cfRule type="expression" dxfId="27" priority="53">
      <formula>$D$21="no"</formula>
    </cfRule>
  </conditionalFormatting>
  <conditionalFormatting sqref="M22:O22">
    <cfRule type="expression" dxfId="26" priority="52">
      <formula>$D$22="no"</formula>
    </cfRule>
  </conditionalFormatting>
  <conditionalFormatting sqref="M23:O23">
    <cfRule type="expression" dxfId="25" priority="51">
      <formula>$D$23="no"</formula>
    </cfRule>
  </conditionalFormatting>
  <conditionalFormatting sqref="M24:O24">
    <cfRule type="expression" dxfId="24" priority="50">
      <formula>$D$24="no"</formula>
    </cfRule>
  </conditionalFormatting>
  <conditionalFormatting sqref="M25:O25">
    <cfRule type="expression" dxfId="23" priority="49">
      <formula>$D$25="no"</formula>
    </cfRule>
  </conditionalFormatting>
  <conditionalFormatting sqref="M26:O26">
    <cfRule type="expression" dxfId="22" priority="48">
      <formula>$D$26="no"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0000000}">
          <x14:formula1>
            <xm:f>'Yes or No'!$A:$A</xm:f>
          </x14:formula1>
          <xm:sqref>D17:D26 D11</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92D050"/>
  </sheetPr>
  <dimension ref="A1:O27"/>
  <sheetViews>
    <sheetView showGridLines="0" zoomScale="90" zoomScaleNormal="90" workbookViewId="0">
      <pane xSplit="3" ySplit="8" topLeftCell="D9" activePane="bottomRight" state="frozen"/>
      <selection pane="topRight"/>
      <selection pane="bottomLeft"/>
      <selection pane="bottomRight" activeCell="E18" sqref="E18"/>
    </sheetView>
  </sheetViews>
  <sheetFormatPr defaultColWidth="8.83984375" defaultRowHeight="14.4" x14ac:dyDescent="0.55000000000000004"/>
  <cols>
    <col min="1" max="1" width="15.41796875" style="43" customWidth="1"/>
    <col min="2" max="2" width="27.15625" style="43" customWidth="1"/>
    <col min="3" max="3" width="32.83984375" style="43" customWidth="1"/>
    <col min="4" max="4" width="24.26171875" style="218" customWidth="1"/>
    <col min="5" max="12" width="42.68359375" style="43" customWidth="1"/>
    <col min="13" max="15" width="51.15625" style="43" customWidth="1"/>
    <col min="16" max="16384" width="8.83984375" style="43"/>
  </cols>
  <sheetData>
    <row r="1" spans="1:15" ht="18.75" customHeight="1" x14ac:dyDescent="0.7">
      <c r="A1" s="42" t="str">
        <f>'Cover and Instructions'!A1</f>
        <v>Georgia State Health Benefit Plan MHPAEA Parity</v>
      </c>
      <c r="E1" s="44" t="s">
        <v>59</v>
      </c>
    </row>
    <row r="2" spans="1:15" ht="25.8" x14ac:dyDescent="0.95">
      <c r="A2" s="45" t="s">
        <v>1</v>
      </c>
    </row>
    <row r="3" spans="1:15" ht="20.399999999999999" x14ac:dyDescent="0.75">
      <c r="A3" s="47" t="s">
        <v>521</v>
      </c>
    </row>
    <row r="4" spans="1:15" x14ac:dyDescent="0.55000000000000004">
      <c r="D4" s="77"/>
    </row>
    <row r="5" spans="1:15" x14ac:dyDescent="0.55000000000000004">
      <c r="A5" s="49" t="s">
        <v>2</v>
      </c>
      <c r="B5" s="50" t="str">
        <f>'Cover and Instructions'!D4</f>
        <v>UnitedHealthcare</v>
      </c>
      <c r="C5" s="50"/>
    </row>
    <row r="6" spans="1:15" x14ac:dyDescent="0.55000000000000004">
      <c r="A6" s="49" t="s">
        <v>272</v>
      </c>
      <c r="B6" s="50" t="str">
        <f>'Cover and Instructions'!D5</f>
        <v>UnitedHealthcare Statewide Statewide HMO</v>
      </c>
      <c r="C6" s="50"/>
    </row>
    <row r="7" spans="1:15" x14ac:dyDescent="0.55000000000000004">
      <c r="A7" s="49" t="s">
        <v>602</v>
      </c>
      <c r="B7" s="49" t="s">
        <v>603</v>
      </c>
      <c r="D7" s="77"/>
    </row>
    <row r="8" spans="1:15" x14ac:dyDescent="0.55000000000000004">
      <c r="D8" s="77"/>
    </row>
    <row r="9" spans="1:15" ht="14.7" thickBot="1" x14ac:dyDescent="0.6">
      <c r="D9" s="77"/>
    </row>
    <row r="10" spans="1:15" x14ac:dyDescent="0.55000000000000004">
      <c r="A10" s="237" t="s">
        <v>273</v>
      </c>
      <c r="B10" s="238"/>
      <c r="C10" s="238"/>
      <c r="D10" s="239"/>
      <c r="E10" s="240"/>
    </row>
    <row r="11" spans="1:15" ht="14.7" thickBot="1" x14ac:dyDescent="0.6">
      <c r="A11" s="241" t="s">
        <v>274</v>
      </c>
      <c r="B11" s="242"/>
      <c r="C11" s="242"/>
      <c r="D11" s="243"/>
      <c r="E11" s="244"/>
    </row>
    <row r="12" spans="1:15" ht="14.7" thickBot="1" x14ac:dyDescent="0.6">
      <c r="A12" s="245" t="s">
        <v>604</v>
      </c>
      <c r="B12" s="242"/>
      <c r="C12" s="242"/>
      <c r="D12" s="246" t="s">
        <v>162</v>
      </c>
      <c r="E12" s="247" t="str">
        <f>IF(D12="no","Do not complete remainder of this worksheet.","")</f>
        <v/>
      </c>
    </row>
    <row r="13" spans="1:15" ht="14.7" thickBot="1" x14ac:dyDescent="0.6">
      <c r="A13" s="248"/>
      <c r="B13" s="249"/>
      <c r="C13" s="249"/>
      <c r="D13" s="250"/>
      <c r="E13" s="251"/>
    </row>
    <row r="14" spans="1:15" ht="14.7" thickBot="1" x14ac:dyDescent="0.6">
      <c r="D14" s="77"/>
    </row>
    <row r="15" spans="1:15" ht="42.75" customHeight="1" thickBot="1" x14ac:dyDescent="0.6">
      <c r="A15" s="482" t="s">
        <v>525</v>
      </c>
      <c r="B15" s="483"/>
      <c r="C15" s="490" t="s">
        <v>605</v>
      </c>
      <c r="D15" s="498" t="s">
        <v>527</v>
      </c>
      <c r="E15" s="496" t="s">
        <v>528</v>
      </c>
      <c r="F15" s="497"/>
      <c r="G15" s="496" t="s">
        <v>529</v>
      </c>
      <c r="H15" s="497"/>
      <c r="I15" s="496" t="s">
        <v>530</v>
      </c>
      <c r="J15" s="497"/>
      <c r="K15" s="496" t="s">
        <v>531</v>
      </c>
      <c r="L15" s="497"/>
      <c r="M15" s="493" t="s">
        <v>532</v>
      </c>
      <c r="N15" s="493" t="s">
        <v>533</v>
      </c>
      <c r="O15" s="493" t="s">
        <v>534</v>
      </c>
    </row>
    <row r="16" spans="1:15" ht="28.5" customHeight="1" x14ac:dyDescent="0.55000000000000004">
      <c r="A16" s="484"/>
      <c r="B16" s="485"/>
      <c r="C16" s="491"/>
      <c r="D16" s="499"/>
      <c r="E16" s="488" t="s">
        <v>535</v>
      </c>
      <c r="F16" s="489"/>
      <c r="G16" s="488" t="s">
        <v>535</v>
      </c>
      <c r="H16" s="489"/>
      <c r="I16" s="488" t="s">
        <v>535</v>
      </c>
      <c r="J16" s="489"/>
      <c r="K16" s="488" t="s">
        <v>535</v>
      </c>
      <c r="L16" s="489"/>
      <c r="M16" s="494"/>
      <c r="N16" s="494"/>
      <c r="O16" s="494"/>
    </row>
    <row r="17" spans="1:15" ht="28.5" customHeight="1" thickBot="1" x14ac:dyDescent="0.6">
      <c r="A17" s="486"/>
      <c r="B17" s="487"/>
      <c r="C17" s="492"/>
      <c r="D17" s="500"/>
      <c r="E17" s="220" t="s">
        <v>72</v>
      </c>
      <c r="F17" s="221" t="s">
        <v>536</v>
      </c>
      <c r="G17" s="220" t="s">
        <v>72</v>
      </c>
      <c r="H17" s="221" t="s">
        <v>536</v>
      </c>
      <c r="I17" s="220" t="s">
        <v>72</v>
      </c>
      <c r="J17" s="221" t="s">
        <v>536</v>
      </c>
      <c r="K17" s="220" t="s">
        <v>72</v>
      </c>
      <c r="L17" s="221" t="s">
        <v>536</v>
      </c>
      <c r="M17" s="495"/>
      <c r="N17" s="495"/>
      <c r="O17" s="495"/>
    </row>
    <row r="18" spans="1:15" ht="67.5" customHeight="1" thickBot="1" x14ac:dyDescent="0.6">
      <c r="A18" s="503" t="s">
        <v>606</v>
      </c>
      <c r="B18" s="504"/>
      <c r="C18" s="233" t="s">
        <v>589</v>
      </c>
      <c r="D18" s="234" t="s">
        <v>162</v>
      </c>
      <c r="E18" s="373" t="s">
        <v>590</v>
      </c>
      <c r="F18" s="374" t="s">
        <v>591</v>
      </c>
      <c r="G18" s="373" t="s">
        <v>590</v>
      </c>
      <c r="H18" s="374" t="s">
        <v>591</v>
      </c>
      <c r="I18" s="373" t="s">
        <v>590</v>
      </c>
      <c r="J18" s="374" t="s">
        <v>591</v>
      </c>
      <c r="K18" s="373" t="s">
        <v>590</v>
      </c>
      <c r="L18" s="374" t="s">
        <v>591</v>
      </c>
      <c r="M18" s="375" t="s">
        <v>592</v>
      </c>
      <c r="N18" s="376" t="s">
        <v>592</v>
      </c>
      <c r="O18" s="375" t="s">
        <v>592</v>
      </c>
    </row>
    <row r="19" spans="1:15" ht="67.5" customHeight="1" thickBot="1" x14ac:dyDescent="0.6">
      <c r="A19" s="505"/>
      <c r="B19" s="506"/>
      <c r="C19" s="224" t="s">
        <v>593</v>
      </c>
      <c r="D19" s="252" t="s">
        <v>162</v>
      </c>
      <c r="E19" s="373" t="s">
        <v>590</v>
      </c>
      <c r="F19" s="374" t="s">
        <v>591</v>
      </c>
      <c r="G19" s="373" t="s">
        <v>590</v>
      </c>
      <c r="H19" s="374" t="s">
        <v>591</v>
      </c>
      <c r="I19" s="373" t="s">
        <v>590</v>
      </c>
      <c r="J19" s="374" t="s">
        <v>591</v>
      </c>
      <c r="K19" s="373" t="s">
        <v>590</v>
      </c>
      <c r="L19" s="374" t="s">
        <v>591</v>
      </c>
      <c r="M19" s="375" t="s">
        <v>592</v>
      </c>
      <c r="N19" s="376" t="s">
        <v>592</v>
      </c>
      <c r="O19" s="375" t="s">
        <v>592</v>
      </c>
    </row>
    <row r="20" spans="1:15" ht="67.5" customHeight="1" thickBot="1" x14ac:dyDescent="0.6">
      <c r="A20" s="505"/>
      <c r="B20" s="506"/>
      <c r="C20" s="224" t="s">
        <v>594</v>
      </c>
      <c r="D20" s="252" t="s">
        <v>162</v>
      </c>
      <c r="E20" s="373" t="s">
        <v>590</v>
      </c>
      <c r="F20" s="374" t="s">
        <v>591</v>
      </c>
      <c r="G20" s="373" t="s">
        <v>590</v>
      </c>
      <c r="H20" s="374" t="s">
        <v>591</v>
      </c>
      <c r="I20" s="373" t="s">
        <v>590</v>
      </c>
      <c r="J20" s="374" t="s">
        <v>591</v>
      </c>
      <c r="K20" s="373" t="s">
        <v>590</v>
      </c>
      <c r="L20" s="374" t="s">
        <v>591</v>
      </c>
      <c r="M20" s="375" t="s">
        <v>592</v>
      </c>
      <c r="N20" s="376" t="s">
        <v>592</v>
      </c>
      <c r="O20" s="375" t="s">
        <v>592</v>
      </c>
    </row>
    <row r="21" spans="1:15" ht="67.5" customHeight="1" thickBot="1" x14ac:dyDescent="0.6">
      <c r="A21" s="505"/>
      <c r="B21" s="506"/>
      <c r="C21" s="224" t="s">
        <v>595</v>
      </c>
      <c r="D21" s="252" t="s">
        <v>162</v>
      </c>
      <c r="E21" s="373" t="s">
        <v>590</v>
      </c>
      <c r="F21" s="374" t="s">
        <v>591</v>
      </c>
      <c r="G21" s="373" t="s">
        <v>590</v>
      </c>
      <c r="H21" s="374" t="s">
        <v>591</v>
      </c>
      <c r="I21" s="373" t="s">
        <v>590</v>
      </c>
      <c r="J21" s="374" t="s">
        <v>591</v>
      </c>
      <c r="K21" s="373" t="s">
        <v>590</v>
      </c>
      <c r="L21" s="374" t="s">
        <v>591</v>
      </c>
      <c r="M21" s="375" t="s">
        <v>592</v>
      </c>
      <c r="N21" s="376" t="s">
        <v>592</v>
      </c>
      <c r="O21" s="375" t="s">
        <v>592</v>
      </c>
    </row>
    <row r="22" spans="1:15" ht="67.5" customHeight="1" thickBot="1" x14ac:dyDescent="0.6">
      <c r="A22" s="505"/>
      <c r="B22" s="506"/>
      <c r="C22" s="224" t="s">
        <v>596</v>
      </c>
      <c r="D22" s="252" t="s">
        <v>162</v>
      </c>
      <c r="E22" s="373" t="s">
        <v>590</v>
      </c>
      <c r="F22" s="374" t="s">
        <v>591</v>
      </c>
      <c r="G22" s="373" t="s">
        <v>590</v>
      </c>
      <c r="H22" s="374" t="s">
        <v>591</v>
      </c>
      <c r="I22" s="373" t="s">
        <v>590</v>
      </c>
      <c r="J22" s="374" t="s">
        <v>591</v>
      </c>
      <c r="K22" s="373" t="s">
        <v>590</v>
      </c>
      <c r="L22" s="374" t="s">
        <v>591</v>
      </c>
      <c r="M22" s="375" t="s">
        <v>592</v>
      </c>
      <c r="N22" s="376" t="s">
        <v>592</v>
      </c>
      <c r="O22" s="375" t="s">
        <v>592</v>
      </c>
    </row>
    <row r="23" spans="1:15" ht="67.5" customHeight="1" thickBot="1" x14ac:dyDescent="0.6">
      <c r="A23" s="505"/>
      <c r="B23" s="506"/>
      <c r="C23" s="224" t="s">
        <v>597</v>
      </c>
      <c r="D23" s="252" t="s">
        <v>162</v>
      </c>
      <c r="E23" s="373" t="s">
        <v>590</v>
      </c>
      <c r="F23" s="374" t="s">
        <v>591</v>
      </c>
      <c r="G23" s="373" t="s">
        <v>590</v>
      </c>
      <c r="H23" s="374" t="s">
        <v>591</v>
      </c>
      <c r="I23" s="373" t="s">
        <v>590</v>
      </c>
      <c r="J23" s="374" t="s">
        <v>591</v>
      </c>
      <c r="K23" s="373" t="s">
        <v>590</v>
      </c>
      <c r="L23" s="374" t="s">
        <v>591</v>
      </c>
      <c r="M23" s="375" t="s">
        <v>592</v>
      </c>
      <c r="N23" s="376" t="s">
        <v>592</v>
      </c>
      <c r="O23" s="375" t="s">
        <v>592</v>
      </c>
    </row>
    <row r="24" spans="1:15" ht="67.5" customHeight="1" thickBot="1" x14ac:dyDescent="0.6">
      <c r="A24" s="505"/>
      <c r="B24" s="506"/>
      <c r="C24" s="224" t="s">
        <v>598</v>
      </c>
      <c r="D24" s="252" t="s">
        <v>162</v>
      </c>
      <c r="E24" s="373" t="s">
        <v>590</v>
      </c>
      <c r="F24" s="374" t="s">
        <v>591</v>
      </c>
      <c r="G24" s="373" t="s">
        <v>590</v>
      </c>
      <c r="H24" s="374" t="s">
        <v>591</v>
      </c>
      <c r="I24" s="373" t="s">
        <v>590</v>
      </c>
      <c r="J24" s="374" t="s">
        <v>591</v>
      </c>
      <c r="K24" s="373" t="s">
        <v>590</v>
      </c>
      <c r="L24" s="374" t="s">
        <v>591</v>
      </c>
      <c r="M24" s="375" t="s">
        <v>592</v>
      </c>
      <c r="N24" s="376" t="s">
        <v>592</v>
      </c>
      <c r="O24" s="375" t="s">
        <v>592</v>
      </c>
    </row>
    <row r="25" spans="1:15" ht="67.5" customHeight="1" thickBot="1" x14ac:dyDescent="0.6">
      <c r="A25" s="505"/>
      <c r="B25" s="506"/>
      <c r="C25" s="224" t="s">
        <v>599</v>
      </c>
      <c r="D25" s="252" t="s">
        <v>162</v>
      </c>
      <c r="E25" s="373" t="s">
        <v>590</v>
      </c>
      <c r="F25" s="374" t="s">
        <v>591</v>
      </c>
      <c r="G25" s="373" t="s">
        <v>590</v>
      </c>
      <c r="H25" s="374" t="s">
        <v>591</v>
      </c>
      <c r="I25" s="373" t="s">
        <v>590</v>
      </c>
      <c r="J25" s="374" t="s">
        <v>591</v>
      </c>
      <c r="K25" s="373" t="s">
        <v>590</v>
      </c>
      <c r="L25" s="374" t="s">
        <v>591</v>
      </c>
      <c r="M25" s="375" t="s">
        <v>592</v>
      </c>
      <c r="N25" s="376" t="s">
        <v>592</v>
      </c>
      <c r="O25" s="375" t="s">
        <v>592</v>
      </c>
    </row>
    <row r="26" spans="1:15" ht="67.5" customHeight="1" thickBot="1" x14ac:dyDescent="0.6">
      <c r="A26" s="505"/>
      <c r="B26" s="506"/>
      <c r="C26" s="224" t="s">
        <v>600</v>
      </c>
      <c r="D26" s="235" t="s">
        <v>162</v>
      </c>
      <c r="E26" s="373" t="s">
        <v>590</v>
      </c>
      <c r="F26" s="374" t="s">
        <v>591</v>
      </c>
      <c r="G26" s="373" t="s">
        <v>590</v>
      </c>
      <c r="H26" s="374" t="s">
        <v>591</v>
      </c>
      <c r="I26" s="373" t="s">
        <v>590</v>
      </c>
      <c r="J26" s="374" t="s">
        <v>591</v>
      </c>
      <c r="K26" s="373" t="s">
        <v>590</v>
      </c>
      <c r="L26" s="374" t="s">
        <v>591</v>
      </c>
      <c r="M26" s="375" t="s">
        <v>592</v>
      </c>
      <c r="N26" s="376" t="s">
        <v>592</v>
      </c>
      <c r="O26" s="375" t="s">
        <v>592</v>
      </c>
    </row>
    <row r="27" spans="1:15" ht="67.5" customHeight="1" thickBot="1" x14ac:dyDescent="0.6">
      <c r="A27" s="507"/>
      <c r="B27" s="508"/>
      <c r="C27" s="226" t="s">
        <v>601</v>
      </c>
      <c r="D27" s="253" t="s">
        <v>162</v>
      </c>
      <c r="E27" s="373" t="s">
        <v>590</v>
      </c>
      <c r="F27" s="374" t="s">
        <v>591</v>
      </c>
      <c r="G27" s="373" t="s">
        <v>590</v>
      </c>
      <c r="H27" s="374" t="s">
        <v>591</v>
      </c>
      <c r="I27" s="373" t="s">
        <v>590</v>
      </c>
      <c r="J27" s="374" t="s">
        <v>591</v>
      </c>
      <c r="K27" s="373" t="s">
        <v>590</v>
      </c>
      <c r="L27" s="374" t="s">
        <v>591</v>
      </c>
      <c r="M27" s="375" t="s">
        <v>592</v>
      </c>
      <c r="N27" s="376" t="s">
        <v>592</v>
      </c>
      <c r="O27" s="375" t="s">
        <v>592</v>
      </c>
    </row>
  </sheetData>
  <sheetProtection algorithmName="SHA-512" hashValue="F5lKJFPFXsQ8q2qpLRSYJxr5mprmi42IgjkV+zjg4JnjPeFjyEhYFeIddutJ5Qpa9euXUyxQe2sSjCW3ewIXKA==" saltValue="6qwcCy287ikpzz8VNxHXlA=="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15">
    <mergeCell ref="O15:O17"/>
    <mergeCell ref="I15:J15"/>
    <mergeCell ref="K15:L15"/>
    <mergeCell ref="M15:M17"/>
    <mergeCell ref="E16:F16"/>
    <mergeCell ref="G16:H16"/>
    <mergeCell ref="I16:J16"/>
    <mergeCell ref="K16:L16"/>
    <mergeCell ref="N15:N17"/>
    <mergeCell ref="A15:B17"/>
    <mergeCell ref="C15:C17"/>
    <mergeCell ref="E15:F15"/>
    <mergeCell ref="A18:B27"/>
    <mergeCell ref="G15:H15"/>
    <mergeCell ref="D15:D17"/>
  </mergeCells>
  <conditionalFormatting sqref="D18:E27">
    <cfRule type="expression" dxfId="21" priority="11">
      <formula>$D$12="no"</formula>
    </cfRule>
  </conditionalFormatting>
  <conditionalFormatting sqref="E18:E27">
    <cfRule type="expression" dxfId="20" priority="12">
      <formula>$D$18="no"</formula>
    </cfRule>
  </conditionalFormatting>
  <conditionalFormatting sqref="G18:G27">
    <cfRule type="expression" dxfId="19" priority="7">
      <formula>$D$12="no"</formula>
    </cfRule>
    <cfRule type="expression" dxfId="18" priority="8">
      <formula>$D$18="no"</formula>
    </cfRule>
  </conditionalFormatting>
  <conditionalFormatting sqref="I18:I27">
    <cfRule type="expression" dxfId="17" priority="5">
      <formula>$D$12="no"</formula>
    </cfRule>
    <cfRule type="expression" dxfId="16" priority="6">
      <formula>$D$18="no"</formula>
    </cfRule>
  </conditionalFormatting>
  <conditionalFormatting sqref="K18:K27">
    <cfRule type="expression" dxfId="15" priority="3">
      <formula>$D$12="no"</formula>
    </cfRule>
    <cfRule type="expression" dxfId="14" priority="4">
      <formula>$D$18="no"</formula>
    </cfRule>
  </conditionalFormatting>
  <conditionalFormatting sqref="M18:O27">
    <cfRule type="expression" dxfId="13" priority="1">
      <formula>$D$11="no"</formula>
    </cfRule>
    <cfRule type="expression" dxfId="12" priority="2">
      <formula>$D$17="no"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'Yes or No'!$A:$A</xm:f>
          </x14:formula1>
          <xm:sqref>D18:D27 D12</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92D050"/>
  </sheetPr>
  <dimension ref="A1:I22"/>
  <sheetViews>
    <sheetView showGridLines="0" zoomScale="80" zoomScaleNormal="8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8.83984375" style="43" customWidth="1"/>
    <col min="2" max="2" width="25.68359375" style="43" customWidth="1"/>
    <col min="3" max="3" width="24.41796875" style="43" customWidth="1"/>
    <col min="4" max="4" width="28.83984375" style="218" customWidth="1"/>
    <col min="5" max="6" width="85" style="43" customWidth="1"/>
    <col min="7" max="8" width="51.15625" style="43" customWidth="1"/>
    <col min="9" max="9" width="48.68359375" style="43" customWidth="1"/>
    <col min="10" max="16384" width="8.83984375" style="43"/>
  </cols>
  <sheetData>
    <row r="1" spans="1:9" ht="18.75" customHeight="1" x14ac:dyDescent="0.7">
      <c r="A1" s="42" t="str">
        <f>'Cover and Instructions'!A1</f>
        <v>Georgia State Health Benefit Plan MHPAEA Parity</v>
      </c>
      <c r="E1" s="44" t="s">
        <v>59</v>
      </c>
    </row>
    <row r="2" spans="1:9" ht="25.8" x14ac:dyDescent="0.95">
      <c r="A2" s="45" t="s">
        <v>1</v>
      </c>
    </row>
    <row r="3" spans="1:9" ht="20.399999999999999" x14ac:dyDescent="0.75">
      <c r="A3" s="47" t="s">
        <v>521</v>
      </c>
    </row>
    <row r="4" spans="1:9" x14ac:dyDescent="0.55000000000000004">
      <c r="D4" s="77"/>
    </row>
    <row r="5" spans="1:9" x14ac:dyDescent="0.55000000000000004">
      <c r="A5" s="49" t="s">
        <v>2</v>
      </c>
      <c r="B5" s="50" t="str">
        <f>'Cover and Instructions'!D4</f>
        <v>UnitedHealthcare</v>
      </c>
      <c r="C5" s="50"/>
    </row>
    <row r="6" spans="1:9" x14ac:dyDescent="0.55000000000000004">
      <c r="A6" s="49" t="s">
        <v>272</v>
      </c>
      <c r="B6" s="50" t="str">
        <f>'Cover and Instructions'!D5</f>
        <v>UnitedHealthcare Statewide Statewide HMO</v>
      </c>
      <c r="C6" s="50"/>
    </row>
    <row r="7" spans="1:9" x14ac:dyDescent="0.55000000000000004">
      <c r="A7" s="49" t="s">
        <v>607</v>
      </c>
      <c r="B7" s="49" t="s">
        <v>608</v>
      </c>
      <c r="D7" s="77"/>
    </row>
    <row r="8" spans="1:9" ht="14.7" thickBot="1" x14ac:dyDescent="0.6">
      <c r="D8" s="77"/>
    </row>
    <row r="9" spans="1:9" ht="48" customHeight="1" thickBot="1" x14ac:dyDescent="0.6">
      <c r="A9" s="482" t="s">
        <v>525</v>
      </c>
      <c r="B9" s="483"/>
      <c r="C9" s="490" t="s">
        <v>609</v>
      </c>
      <c r="D9" s="498" t="s">
        <v>527</v>
      </c>
      <c r="E9" s="496" t="s">
        <v>531</v>
      </c>
      <c r="F9" s="497"/>
      <c r="G9" s="493" t="s">
        <v>532</v>
      </c>
      <c r="H9" s="493" t="s">
        <v>533</v>
      </c>
      <c r="I9" s="493" t="s">
        <v>571</v>
      </c>
    </row>
    <row r="10" spans="1:9" ht="30" customHeight="1" x14ac:dyDescent="0.55000000000000004">
      <c r="A10" s="484"/>
      <c r="B10" s="485"/>
      <c r="C10" s="491"/>
      <c r="D10" s="499"/>
      <c r="E10" s="488" t="s">
        <v>535</v>
      </c>
      <c r="F10" s="489"/>
      <c r="G10" s="494"/>
      <c r="H10" s="494"/>
      <c r="I10" s="494"/>
    </row>
    <row r="11" spans="1:9" ht="39" customHeight="1" thickBot="1" x14ac:dyDescent="0.6">
      <c r="A11" s="486"/>
      <c r="B11" s="487"/>
      <c r="C11" s="492"/>
      <c r="D11" s="500"/>
      <c r="E11" s="220" t="s">
        <v>72</v>
      </c>
      <c r="F11" s="221" t="s">
        <v>536</v>
      </c>
      <c r="G11" s="495"/>
      <c r="H11" s="495"/>
      <c r="I11" s="495"/>
    </row>
    <row r="12" spans="1:9" ht="237.75" customHeight="1" x14ac:dyDescent="0.55000000000000004">
      <c r="A12" s="476" t="s">
        <v>610</v>
      </c>
      <c r="B12" s="477"/>
      <c r="C12" s="233" t="s">
        <v>611</v>
      </c>
      <c r="D12" s="223"/>
      <c r="E12" s="351" t="s">
        <v>540</v>
      </c>
      <c r="F12" s="352" t="s">
        <v>540</v>
      </c>
      <c r="G12" s="363" t="s">
        <v>540</v>
      </c>
      <c r="H12" s="364" t="s">
        <v>540</v>
      </c>
      <c r="I12" s="353" t="s">
        <v>540</v>
      </c>
    </row>
    <row r="13" spans="1:9" ht="237.75" customHeight="1" x14ac:dyDescent="0.55000000000000004">
      <c r="A13" s="478"/>
      <c r="B13" s="479"/>
      <c r="C13" s="222" t="s">
        <v>612</v>
      </c>
      <c r="D13" s="231"/>
      <c r="E13" s="365" t="s">
        <v>540</v>
      </c>
      <c r="F13" s="366" t="s">
        <v>540</v>
      </c>
      <c r="G13" s="367" t="s">
        <v>540</v>
      </c>
      <c r="H13" s="368" t="s">
        <v>540</v>
      </c>
      <c r="I13" s="367" t="s">
        <v>540</v>
      </c>
    </row>
    <row r="14" spans="1:9" ht="237.75" customHeight="1" x14ac:dyDescent="0.55000000000000004">
      <c r="A14" s="478"/>
      <c r="B14" s="479"/>
      <c r="C14" s="224" t="s">
        <v>613</v>
      </c>
      <c r="D14" s="231"/>
      <c r="E14" s="365" t="s">
        <v>540</v>
      </c>
      <c r="F14" s="366" t="s">
        <v>540</v>
      </c>
      <c r="G14" s="367" t="s">
        <v>540</v>
      </c>
      <c r="H14" s="368" t="s">
        <v>540</v>
      </c>
      <c r="I14" s="367" t="s">
        <v>540</v>
      </c>
    </row>
    <row r="15" spans="1:9" ht="237.75" customHeight="1" x14ac:dyDescent="0.55000000000000004">
      <c r="A15" s="478"/>
      <c r="B15" s="479"/>
      <c r="C15" s="224" t="s">
        <v>614</v>
      </c>
      <c r="D15" s="231"/>
      <c r="E15" s="365" t="s">
        <v>540</v>
      </c>
      <c r="F15" s="308" t="s">
        <v>540</v>
      </c>
      <c r="G15" s="309" t="s">
        <v>540</v>
      </c>
      <c r="H15" s="310" t="s">
        <v>540</v>
      </c>
      <c r="I15" s="309" t="s">
        <v>540</v>
      </c>
    </row>
    <row r="16" spans="1:9" ht="237.75" customHeight="1" x14ac:dyDescent="0.55000000000000004">
      <c r="A16" s="478"/>
      <c r="B16" s="479"/>
      <c r="C16" s="224" t="s">
        <v>615</v>
      </c>
      <c r="D16" s="231"/>
      <c r="E16" s="365" t="s">
        <v>540</v>
      </c>
      <c r="F16" s="308" t="s">
        <v>540</v>
      </c>
      <c r="G16" s="309" t="s">
        <v>540</v>
      </c>
      <c r="H16" s="310" t="s">
        <v>540</v>
      </c>
      <c r="I16" s="309" t="s">
        <v>540</v>
      </c>
    </row>
    <row r="17" spans="1:9" ht="237.75" customHeight="1" thickBot="1" x14ac:dyDescent="0.6">
      <c r="A17" s="480"/>
      <c r="B17" s="481"/>
      <c r="C17" s="226" t="s">
        <v>616</v>
      </c>
      <c r="D17" s="232"/>
      <c r="E17" s="369" t="s">
        <v>540</v>
      </c>
      <c r="F17" s="314" t="s">
        <v>540</v>
      </c>
      <c r="G17" s="315" t="s">
        <v>540</v>
      </c>
      <c r="H17" s="316" t="s">
        <v>540</v>
      </c>
      <c r="I17" s="315" t="s">
        <v>540</v>
      </c>
    </row>
    <row r="18" spans="1:9" x14ac:dyDescent="0.55000000000000004">
      <c r="D18" s="43"/>
    </row>
    <row r="19" spans="1:9" x14ac:dyDescent="0.55000000000000004">
      <c r="D19" s="43"/>
    </row>
    <row r="20" spans="1:9" x14ac:dyDescent="0.55000000000000004">
      <c r="D20" s="43"/>
    </row>
    <row r="21" spans="1:9" x14ac:dyDescent="0.55000000000000004">
      <c r="D21" s="43"/>
    </row>
    <row r="22" spans="1:9" x14ac:dyDescent="0.55000000000000004">
      <c r="D22" s="43"/>
    </row>
  </sheetData>
  <sheetProtection algorithmName="SHA-512" hashValue="WUUxh/RJRafuN+jMsUpmR90QMQ+kwoWYRsNQPSY1L2dHqdxUi92H7yg4IiSkqmeqvc/CSFTekT5mTC8rP6I49g==" saltValue="w17o6tzxTRk50aBS0QF53Q==" spinCount="100000" sheet="1" objects="1" scenarios="1" formatCells="0" formatColumns="0" formatRows="0" selectLockedCells="1"/>
  <customSheetViews>
    <customSheetView guid="{13810DCC-AA08-45AA-A2EB-614B3F1533B3}">
      <selection sqref="A1:XFD1048576"/>
      <pageMargins left="0" right="0" top="0" bottom="0" header="0" footer="0"/>
    </customSheetView>
  </customSheetViews>
  <mergeCells count="9">
    <mergeCell ref="I9:I11"/>
    <mergeCell ref="A9:B11"/>
    <mergeCell ref="C9:C11"/>
    <mergeCell ref="A12:B17"/>
    <mergeCell ref="D9:D11"/>
    <mergeCell ref="E9:F9"/>
    <mergeCell ref="G9:G11"/>
    <mergeCell ref="E10:F10"/>
    <mergeCell ref="H9:H11"/>
  </mergeCells>
  <conditionalFormatting sqref="E12:I12">
    <cfRule type="expression" dxfId="11" priority="3">
      <formula>$D$12="no"</formula>
    </cfRule>
  </conditionalFormatting>
  <conditionalFormatting sqref="E13:I13">
    <cfRule type="expression" dxfId="10" priority="1">
      <formula>$D$13="no"</formula>
    </cfRule>
  </conditionalFormatting>
  <conditionalFormatting sqref="E14:I14">
    <cfRule type="expression" dxfId="9" priority="2">
      <formula>$D$14="no"</formula>
    </cfRule>
  </conditionalFormatting>
  <conditionalFormatting sqref="E15:I15">
    <cfRule type="expression" dxfId="8" priority="6">
      <formula>$D$15="no"</formula>
    </cfRule>
  </conditionalFormatting>
  <conditionalFormatting sqref="E16:I16">
    <cfRule type="expression" dxfId="7" priority="5">
      <formula>$D$16="no"</formula>
    </cfRule>
  </conditionalFormatting>
  <conditionalFormatting sqref="E17:I17">
    <cfRule type="expression" dxfId="6" priority="4">
      <formula>$D$17="no"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'Yes or No'!$A:$A</xm:f>
          </x14:formula1>
          <xm:sqref>D12:D17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1:P21"/>
  <sheetViews>
    <sheetView showGridLines="0" zoomScale="70" zoomScaleNormal="70" workbookViewId="0">
      <pane xSplit="3" ySplit="11" topLeftCell="D12" activePane="bottomRight" state="frozen"/>
      <selection pane="topRight"/>
      <selection pane="bottomLeft"/>
      <selection pane="bottomRight" activeCell="E12" sqref="E1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4" width="24.15625" style="218" customWidth="1"/>
    <col min="5" max="12" width="47.15625" style="43" customWidth="1"/>
    <col min="13" max="15" width="51.15625" style="43" customWidth="1"/>
    <col min="16" max="16" width="38.68359375" style="43" customWidth="1"/>
    <col min="17" max="16384" width="8.83984375" style="43"/>
  </cols>
  <sheetData>
    <row r="1" spans="1:16" ht="18.75" customHeight="1" x14ac:dyDescent="0.7">
      <c r="A1" s="42" t="str">
        <f>'Cover and Instructions'!A1</f>
        <v>Georgia State Health Benefit Plan MHPAEA Parity</v>
      </c>
      <c r="E1" s="44" t="s">
        <v>59</v>
      </c>
    </row>
    <row r="2" spans="1:16" ht="25.8" x14ac:dyDescent="0.95">
      <c r="A2" s="45" t="s">
        <v>1</v>
      </c>
    </row>
    <row r="3" spans="1:16" ht="20.399999999999999" x14ac:dyDescent="0.75">
      <c r="A3" s="47" t="s">
        <v>521</v>
      </c>
    </row>
    <row r="4" spans="1:16" x14ac:dyDescent="0.55000000000000004">
      <c r="D4" s="77"/>
    </row>
    <row r="5" spans="1:16" x14ac:dyDescent="0.55000000000000004">
      <c r="A5" s="49" t="s">
        <v>2</v>
      </c>
      <c r="B5" s="50" t="str">
        <f>'Cover and Instructions'!D4</f>
        <v>UnitedHealthcare</v>
      </c>
      <c r="C5" s="50"/>
    </row>
    <row r="6" spans="1:16" x14ac:dyDescent="0.55000000000000004">
      <c r="A6" s="49" t="s">
        <v>272</v>
      </c>
      <c r="B6" s="50" t="str">
        <f>'Cover and Instructions'!D5</f>
        <v>UnitedHealthcare Statewide Statewide HMO</v>
      </c>
      <c r="C6" s="50"/>
    </row>
    <row r="7" spans="1:16" x14ac:dyDescent="0.55000000000000004">
      <c r="A7" s="49" t="s">
        <v>617</v>
      </c>
      <c r="B7" s="49" t="s">
        <v>618</v>
      </c>
      <c r="D7" s="77"/>
    </row>
    <row r="8" spans="1:16" ht="14.7" thickBot="1" x14ac:dyDescent="0.6">
      <c r="D8" s="77"/>
      <c r="E8" s="219"/>
    </row>
    <row r="9" spans="1:16" ht="39" customHeight="1" thickBot="1" x14ac:dyDescent="0.6">
      <c r="A9" s="482" t="s">
        <v>525</v>
      </c>
      <c r="B9" s="483"/>
      <c r="C9" s="490" t="s">
        <v>619</v>
      </c>
      <c r="D9" s="498" t="s">
        <v>527</v>
      </c>
      <c r="E9" s="496" t="s">
        <v>528</v>
      </c>
      <c r="F9" s="497"/>
      <c r="G9" s="496" t="s">
        <v>529</v>
      </c>
      <c r="H9" s="497"/>
      <c r="I9" s="496" t="s">
        <v>530</v>
      </c>
      <c r="J9" s="497"/>
      <c r="K9" s="496" t="s">
        <v>531</v>
      </c>
      <c r="L9" s="497"/>
      <c r="M9" s="493" t="s">
        <v>532</v>
      </c>
      <c r="N9" s="493" t="s">
        <v>533</v>
      </c>
      <c r="O9" s="493" t="s">
        <v>534</v>
      </c>
      <c r="P9" s="509"/>
    </row>
    <row r="10" spans="1:16" ht="26.25" customHeight="1" x14ac:dyDescent="0.55000000000000004">
      <c r="A10" s="484"/>
      <c r="B10" s="485"/>
      <c r="C10" s="491"/>
      <c r="D10" s="499"/>
      <c r="E10" s="488" t="s">
        <v>535</v>
      </c>
      <c r="F10" s="489"/>
      <c r="G10" s="488" t="s">
        <v>535</v>
      </c>
      <c r="H10" s="489"/>
      <c r="I10" s="488" t="s">
        <v>535</v>
      </c>
      <c r="J10" s="489"/>
      <c r="K10" s="488" t="s">
        <v>535</v>
      </c>
      <c r="L10" s="489"/>
      <c r="M10" s="494"/>
      <c r="N10" s="494"/>
      <c r="O10" s="494"/>
      <c r="P10" s="509"/>
    </row>
    <row r="11" spans="1:16" ht="26.25" customHeight="1" thickBot="1" x14ac:dyDescent="0.6">
      <c r="A11" s="486"/>
      <c r="B11" s="487"/>
      <c r="C11" s="492"/>
      <c r="D11" s="500"/>
      <c r="E11" s="220" t="s">
        <v>72</v>
      </c>
      <c r="F11" s="221" t="s">
        <v>536</v>
      </c>
      <c r="G11" s="220" t="s">
        <v>72</v>
      </c>
      <c r="H11" s="221" t="s">
        <v>536</v>
      </c>
      <c r="I11" s="220" t="s">
        <v>72</v>
      </c>
      <c r="J11" s="221" t="s">
        <v>536</v>
      </c>
      <c r="K11" s="220" t="s">
        <v>72</v>
      </c>
      <c r="L11" s="221" t="s">
        <v>536</v>
      </c>
      <c r="M11" s="495"/>
      <c r="N11" s="495"/>
      <c r="O11" s="495"/>
      <c r="P11" s="509"/>
    </row>
    <row r="12" spans="1:16" ht="140.25" customHeight="1" x14ac:dyDescent="0.55000000000000004">
      <c r="A12" s="503" t="s">
        <v>620</v>
      </c>
      <c r="B12" s="504"/>
      <c r="C12" s="233" t="s">
        <v>621</v>
      </c>
      <c r="D12" s="223" t="s">
        <v>162</v>
      </c>
      <c r="E12" s="349" t="s">
        <v>734</v>
      </c>
      <c r="F12" s="349" t="s">
        <v>734</v>
      </c>
      <c r="G12" s="349" t="s">
        <v>734</v>
      </c>
      <c r="H12" s="349" t="s">
        <v>734</v>
      </c>
      <c r="I12" s="349" t="s">
        <v>734</v>
      </c>
      <c r="J12" s="349" t="s">
        <v>734</v>
      </c>
      <c r="K12" s="349" t="s">
        <v>540</v>
      </c>
      <c r="L12" s="349" t="s">
        <v>540</v>
      </c>
      <c r="M12" s="353" t="s">
        <v>622</v>
      </c>
      <c r="N12" s="354" t="s">
        <v>541</v>
      </c>
      <c r="O12" s="353" t="s">
        <v>542</v>
      </c>
    </row>
    <row r="13" spans="1:16" ht="140.25" customHeight="1" x14ac:dyDescent="0.55000000000000004">
      <c r="A13" s="505"/>
      <c r="B13" s="506"/>
      <c r="C13" s="224" t="s">
        <v>623</v>
      </c>
      <c r="D13" s="231" t="s">
        <v>162</v>
      </c>
      <c r="E13" s="355" t="s">
        <v>735</v>
      </c>
      <c r="F13" s="355" t="s">
        <v>736</v>
      </c>
      <c r="G13" s="355" t="s">
        <v>737</v>
      </c>
      <c r="H13" s="355" t="s">
        <v>738</v>
      </c>
      <c r="I13" s="355" t="s">
        <v>739</v>
      </c>
      <c r="J13" s="355" t="s">
        <v>740</v>
      </c>
      <c r="K13" s="365" t="s">
        <v>540</v>
      </c>
      <c r="L13" s="366" t="s">
        <v>540</v>
      </c>
      <c r="M13" s="367" t="s">
        <v>624</v>
      </c>
      <c r="N13" s="368" t="s">
        <v>541</v>
      </c>
      <c r="O13" s="367" t="s">
        <v>542</v>
      </c>
    </row>
    <row r="14" spans="1:16" ht="140.25" customHeight="1" x14ac:dyDescent="0.55000000000000004">
      <c r="A14" s="505"/>
      <c r="B14" s="506"/>
      <c r="C14" s="224" t="s">
        <v>625</v>
      </c>
      <c r="D14" s="231" t="s">
        <v>162</v>
      </c>
      <c r="E14" s="355" t="s">
        <v>741</v>
      </c>
      <c r="F14" s="355" t="s">
        <v>742</v>
      </c>
      <c r="G14" s="355" t="s">
        <v>741</v>
      </c>
      <c r="H14" s="355" t="s">
        <v>742</v>
      </c>
      <c r="I14" s="355" t="s">
        <v>741</v>
      </c>
      <c r="J14" s="355" t="s">
        <v>742</v>
      </c>
      <c r="K14" s="365" t="s">
        <v>540</v>
      </c>
      <c r="L14" s="366" t="s">
        <v>540</v>
      </c>
      <c r="M14" s="367" t="s">
        <v>626</v>
      </c>
      <c r="N14" s="368" t="s">
        <v>541</v>
      </c>
      <c r="O14" s="367" t="s">
        <v>542</v>
      </c>
    </row>
    <row r="15" spans="1:16" ht="140.25" customHeight="1" x14ac:dyDescent="0.55000000000000004">
      <c r="A15" s="505"/>
      <c r="B15" s="506"/>
      <c r="C15" s="224" t="s">
        <v>627</v>
      </c>
      <c r="D15" s="231" t="s">
        <v>162</v>
      </c>
      <c r="E15" s="355" t="s">
        <v>743</v>
      </c>
      <c r="F15" s="355" t="s">
        <v>743</v>
      </c>
      <c r="G15" s="355" t="s">
        <v>743</v>
      </c>
      <c r="H15" s="355" t="s">
        <v>743</v>
      </c>
      <c r="I15" s="355" t="s">
        <v>744</v>
      </c>
      <c r="J15" s="355" t="s">
        <v>744</v>
      </c>
      <c r="K15" s="365" t="s">
        <v>540</v>
      </c>
      <c r="L15" s="366" t="s">
        <v>540</v>
      </c>
      <c r="M15" s="367" t="s">
        <v>745</v>
      </c>
      <c r="N15" s="368" t="s">
        <v>541</v>
      </c>
      <c r="O15" s="367" t="s">
        <v>542</v>
      </c>
    </row>
    <row r="16" spans="1:16" ht="140.25" customHeight="1" thickBot="1" x14ac:dyDescent="0.6">
      <c r="A16" s="505"/>
      <c r="B16" s="506"/>
      <c r="C16" s="224" t="s">
        <v>628</v>
      </c>
      <c r="D16" s="231" t="s">
        <v>163</v>
      </c>
      <c r="E16" s="356" t="s">
        <v>629</v>
      </c>
      <c r="F16" s="356" t="s">
        <v>629</v>
      </c>
      <c r="G16" s="356" t="s">
        <v>629</v>
      </c>
      <c r="H16" s="356" t="s">
        <v>629</v>
      </c>
      <c r="I16" s="356" t="s">
        <v>629</v>
      </c>
      <c r="J16" s="356" t="s">
        <v>629</v>
      </c>
      <c r="K16" s="356" t="s">
        <v>629</v>
      </c>
      <c r="L16" s="356" t="s">
        <v>629</v>
      </c>
      <c r="M16" s="356" t="s">
        <v>629</v>
      </c>
      <c r="N16" s="356" t="s">
        <v>629</v>
      </c>
      <c r="O16" s="356" t="s">
        <v>629</v>
      </c>
    </row>
    <row r="17" spans="1:15" ht="140.25" customHeight="1" thickBot="1" x14ac:dyDescent="0.6">
      <c r="A17" s="507"/>
      <c r="B17" s="508"/>
      <c r="C17" s="226" t="s">
        <v>630</v>
      </c>
      <c r="D17" s="232" t="s">
        <v>163</v>
      </c>
      <c r="E17" s="356" t="s">
        <v>631</v>
      </c>
      <c r="F17" s="356" t="s">
        <v>631</v>
      </c>
      <c r="G17" s="356" t="s">
        <v>631</v>
      </c>
      <c r="H17" s="356" t="s">
        <v>631</v>
      </c>
      <c r="I17" s="356" t="s">
        <v>631</v>
      </c>
      <c r="J17" s="356" t="s">
        <v>631</v>
      </c>
      <c r="K17" s="356" t="s">
        <v>631</v>
      </c>
      <c r="L17" s="356" t="s">
        <v>631</v>
      </c>
      <c r="M17" s="356" t="s">
        <v>631</v>
      </c>
      <c r="N17" s="356" t="s">
        <v>631</v>
      </c>
      <c r="O17" s="356" t="s">
        <v>631</v>
      </c>
    </row>
    <row r="18" spans="1:15" x14ac:dyDescent="0.55000000000000004">
      <c r="D18" s="43"/>
    </row>
    <row r="19" spans="1:15" x14ac:dyDescent="0.55000000000000004">
      <c r="D19" s="43"/>
    </row>
    <row r="20" spans="1:15" x14ac:dyDescent="0.55000000000000004">
      <c r="D20" s="43"/>
    </row>
    <row r="21" spans="1:15" x14ac:dyDescent="0.55000000000000004">
      <c r="D21" s="43"/>
    </row>
  </sheetData>
  <sheetProtection algorithmName="SHA-512" hashValue="LuKz1bf3WUYgEJ7U1EMrN4gk7N/+4yHJ0K5NW9sDF/rzIV2WA4SZAgBDHCCY1JY8xdr4l53piFq/fNA2cWvEWw==" saltValue="pNGyl3PJbPZn0nRyGHW80w==" spinCount="100000" sheet="1" objects="1" scenarios="1" formatCells="0" formatColumns="0" formatRows="0" selectLockedCells="1"/>
  <customSheetViews>
    <customSheetView guid="{13810DCC-AA08-45AA-A2EB-614B3F1533B3}">
      <pageMargins left="0" right="0" top="0" bottom="0" header="0" footer="0"/>
    </customSheetView>
  </customSheetViews>
  <mergeCells count="16">
    <mergeCell ref="A12:B17"/>
    <mergeCell ref="G9:H9"/>
    <mergeCell ref="D9:D11"/>
    <mergeCell ref="I9:J9"/>
    <mergeCell ref="K9:L9"/>
    <mergeCell ref="E10:F10"/>
    <mergeCell ref="G10:H10"/>
    <mergeCell ref="I10:J10"/>
    <mergeCell ref="K10:L10"/>
    <mergeCell ref="P9:P11"/>
    <mergeCell ref="O9:O11"/>
    <mergeCell ref="A9:B11"/>
    <mergeCell ref="C9:C11"/>
    <mergeCell ref="E9:F9"/>
    <mergeCell ref="M9:M11"/>
    <mergeCell ref="N9:N11"/>
  </mergeCells>
  <conditionalFormatting sqref="E13:J15">
    <cfRule type="expression" dxfId="5" priority="1">
      <formula>$D$13="no"</formula>
    </cfRule>
  </conditionalFormatting>
  <conditionalFormatting sqref="E12:O12">
    <cfRule type="expression" dxfId="4" priority="4">
      <formula>$D$12="no"</formula>
    </cfRule>
  </conditionalFormatting>
  <conditionalFormatting sqref="E16:O17">
    <cfRule type="expression" dxfId="3" priority="5">
      <formula>$D$17="no"</formula>
    </cfRule>
  </conditionalFormatting>
  <conditionalFormatting sqref="K13:O13">
    <cfRule type="expression" dxfId="2" priority="12">
      <formula>$D$13="no"</formula>
    </cfRule>
  </conditionalFormatting>
  <conditionalFormatting sqref="K14:O14">
    <cfRule type="expression" dxfId="1" priority="8">
      <formula>$D$14="no"</formula>
    </cfRule>
  </conditionalFormatting>
  <conditionalFormatting sqref="K15:O15">
    <cfRule type="expression" dxfId="0" priority="11">
      <formula>$D$15="no"</formula>
    </cfRule>
  </conditionalFormatting>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'Yes or No'!$A:$A</xm:f>
          </x14:formula1>
          <xm:sqref>D12:D17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92D050"/>
  </sheetPr>
  <dimension ref="A1:O23"/>
  <sheetViews>
    <sheetView showGridLines="0" zoomScale="80" zoomScaleNormal="80" workbookViewId="0">
      <pane xSplit="3" ySplit="11" topLeftCell="D12" activePane="bottomRight" state="frozen"/>
      <selection pane="topRight" activeCell="G15" sqref="G15"/>
      <selection pane="bottomLeft" activeCell="G15" sqref="G15"/>
      <selection pane="bottomRight" activeCell="D12" sqref="D12"/>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11" width="28.41796875" style="43" customWidth="1"/>
    <col min="12" max="14" width="51.15625" style="43" customWidth="1"/>
    <col min="15" max="15" width="38.68359375" style="43" customWidth="1"/>
    <col min="16" max="16384" width="8.83984375" style="43"/>
  </cols>
  <sheetData>
    <row r="1" spans="1:15" ht="18.75" customHeight="1" x14ac:dyDescent="0.7">
      <c r="A1" s="2" t="str">
        <f>'Cover and Instructions'!A1</f>
        <v>Georgia State Health Benefit Plan MHPAEA Parity</v>
      </c>
      <c r="D1" s="44" t="s">
        <v>59</v>
      </c>
    </row>
    <row r="2" spans="1:15" ht="25.8" x14ac:dyDescent="0.95">
      <c r="A2" s="45" t="s">
        <v>1</v>
      </c>
    </row>
    <row r="3" spans="1:15" ht="20.399999999999999" x14ac:dyDescent="0.75">
      <c r="A3" s="47" t="s">
        <v>632</v>
      </c>
    </row>
    <row r="5" spans="1:15" x14ac:dyDescent="0.55000000000000004">
      <c r="A5" s="49" t="s">
        <v>2</v>
      </c>
      <c r="B5" s="50">
        <v>0</v>
      </c>
      <c r="C5" s="50"/>
    </row>
    <row r="6" spans="1:15" x14ac:dyDescent="0.55000000000000004">
      <c r="A6" s="49" t="s">
        <v>272</v>
      </c>
      <c r="B6" s="50">
        <v>0</v>
      </c>
      <c r="C6" s="50"/>
    </row>
    <row r="7" spans="1:15" x14ac:dyDescent="0.55000000000000004">
      <c r="A7" s="49" t="s">
        <v>633</v>
      </c>
      <c r="B7" s="49"/>
    </row>
    <row r="8" spans="1:15" ht="14.7" thickBot="1" x14ac:dyDescent="0.6">
      <c r="D8" s="219"/>
    </row>
    <row r="9" spans="1:15" ht="39" customHeight="1" thickBot="1" x14ac:dyDescent="0.6">
      <c r="A9" s="482" t="s">
        <v>525</v>
      </c>
      <c r="B9" s="483"/>
      <c r="C9" s="490" t="s">
        <v>634</v>
      </c>
      <c r="D9" s="496" t="s">
        <v>528</v>
      </c>
      <c r="E9" s="497"/>
      <c r="F9" s="496" t="s">
        <v>529</v>
      </c>
      <c r="G9" s="497"/>
      <c r="H9" s="496" t="s">
        <v>530</v>
      </c>
      <c r="I9" s="497"/>
      <c r="J9" s="496" t="s">
        <v>531</v>
      </c>
      <c r="K9" s="497"/>
      <c r="L9" s="493" t="s">
        <v>532</v>
      </c>
      <c r="M9" s="493" t="s">
        <v>533</v>
      </c>
      <c r="N9" s="493" t="s">
        <v>635</v>
      </c>
      <c r="O9" s="509"/>
    </row>
    <row r="10" spans="1:15" ht="26.25" customHeight="1" x14ac:dyDescent="0.55000000000000004">
      <c r="A10" s="484"/>
      <c r="B10" s="485"/>
      <c r="C10" s="491"/>
      <c r="D10" s="488" t="s">
        <v>636</v>
      </c>
      <c r="E10" s="489"/>
      <c r="F10" s="488" t="s">
        <v>636</v>
      </c>
      <c r="G10" s="489"/>
      <c r="H10" s="488" t="s">
        <v>636</v>
      </c>
      <c r="I10" s="489"/>
      <c r="J10" s="488" t="s">
        <v>636</v>
      </c>
      <c r="K10" s="489"/>
      <c r="L10" s="494"/>
      <c r="M10" s="494"/>
      <c r="N10" s="494"/>
      <c r="O10" s="509"/>
    </row>
    <row r="11" spans="1:15" ht="26.25" customHeight="1" thickBot="1" x14ac:dyDescent="0.6">
      <c r="A11" s="486"/>
      <c r="B11" s="487"/>
      <c r="C11" s="492"/>
      <c r="D11" s="220" t="s">
        <v>72</v>
      </c>
      <c r="E11" s="221" t="s">
        <v>536</v>
      </c>
      <c r="F11" s="220" t="s">
        <v>72</v>
      </c>
      <c r="G11" s="221" t="s">
        <v>536</v>
      </c>
      <c r="H11" s="220" t="s">
        <v>72</v>
      </c>
      <c r="I11" s="221" t="s">
        <v>536</v>
      </c>
      <c r="J11" s="220" t="s">
        <v>72</v>
      </c>
      <c r="K11" s="221" t="s">
        <v>536</v>
      </c>
      <c r="L11" s="495"/>
      <c r="M11" s="495"/>
      <c r="N11" s="495"/>
      <c r="O11" s="509"/>
    </row>
    <row r="12" spans="1:15" ht="140.25" customHeight="1" thickBot="1" x14ac:dyDescent="0.6">
      <c r="A12" s="476" t="s">
        <v>637</v>
      </c>
      <c r="B12" s="477"/>
      <c r="C12" s="233" t="s">
        <v>638</v>
      </c>
      <c r="D12" s="301">
        <v>1931</v>
      </c>
      <c r="E12" s="302">
        <v>264</v>
      </c>
      <c r="F12" s="303">
        <v>87684</v>
      </c>
      <c r="G12" s="304">
        <v>506</v>
      </c>
      <c r="H12" s="301">
        <v>4209</v>
      </c>
      <c r="I12" s="302">
        <v>8</v>
      </c>
      <c r="J12" s="303" t="s">
        <v>639</v>
      </c>
      <c r="K12" s="303" t="s">
        <v>639</v>
      </c>
      <c r="L12" s="317"/>
      <c r="M12" s="318"/>
      <c r="N12" s="317"/>
    </row>
    <row r="13" spans="1:15" ht="140.25" customHeight="1" thickBot="1" x14ac:dyDescent="0.6">
      <c r="A13" s="478"/>
      <c r="B13" s="479"/>
      <c r="C13" s="224" t="s">
        <v>640</v>
      </c>
      <c r="D13" s="301" t="s">
        <v>641</v>
      </c>
      <c r="E13" s="302" t="s">
        <v>642</v>
      </c>
      <c r="F13" s="303" t="s">
        <v>643</v>
      </c>
      <c r="G13" s="304" t="s">
        <v>644</v>
      </c>
      <c r="H13" s="301" t="s">
        <v>645</v>
      </c>
      <c r="I13" s="302" t="s">
        <v>646</v>
      </c>
      <c r="J13" s="303" t="s">
        <v>639</v>
      </c>
      <c r="K13" s="303" t="s">
        <v>639</v>
      </c>
      <c r="L13" s="309"/>
      <c r="M13" s="310"/>
      <c r="N13" s="309"/>
    </row>
    <row r="14" spans="1:15" ht="140.25" customHeight="1" thickBot="1" x14ac:dyDescent="0.6">
      <c r="A14" s="478"/>
      <c r="B14" s="479"/>
      <c r="C14" s="224" t="s">
        <v>647</v>
      </c>
      <c r="D14" s="305"/>
      <c r="E14" s="306"/>
      <c r="F14" s="307"/>
      <c r="G14" s="308"/>
      <c r="H14" s="305"/>
      <c r="I14" s="306"/>
      <c r="J14" s="303" t="s">
        <v>648</v>
      </c>
      <c r="K14" s="304" t="s">
        <v>639</v>
      </c>
      <c r="L14" s="309"/>
      <c r="M14" s="310"/>
      <c r="N14" s="309"/>
    </row>
    <row r="15" spans="1:15" ht="140.25" customHeight="1" thickBot="1" x14ac:dyDescent="0.6">
      <c r="A15" s="478"/>
      <c r="B15" s="479"/>
      <c r="C15" s="224" t="s">
        <v>649</v>
      </c>
      <c r="D15" s="305" t="s">
        <v>650</v>
      </c>
      <c r="E15" s="306" t="s">
        <v>650</v>
      </c>
      <c r="F15" s="307" t="s">
        <v>650</v>
      </c>
      <c r="G15" s="307" t="s">
        <v>650</v>
      </c>
      <c r="H15" s="305" t="s">
        <v>650</v>
      </c>
      <c r="I15" s="306" t="s">
        <v>650</v>
      </c>
      <c r="J15" s="303" t="s">
        <v>639</v>
      </c>
      <c r="K15" s="303" t="s">
        <v>639</v>
      </c>
      <c r="L15" s="309"/>
      <c r="M15" s="310"/>
      <c r="N15" s="309"/>
    </row>
    <row r="16" spans="1:15" ht="140.25" customHeight="1" thickBot="1" x14ac:dyDescent="0.6">
      <c r="A16" s="478"/>
      <c r="B16" s="479"/>
      <c r="C16" s="224" t="s">
        <v>651</v>
      </c>
      <c r="D16" s="305" t="s">
        <v>652</v>
      </c>
      <c r="E16" s="306" t="s">
        <v>653</v>
      </c>
      <c r="F16" s="307" t="s">
        <v>654</v>
      </c>
      <c r="G16" s="307" t="s">
        <v>654</v>
      </c>
      <c r="H16" s="305" t="s">
        <v>655</v>
      </c>
      <c r="I16" s="306" t="s">
        <v>656</v>
      </c>
      <c r="J16" s="303" t="s">
        <v>639</v>
      </c>
      <c r="K16" s="303" t="s">
        <v>639</v>
      </c>
      <c r="L16" s="309"/>
      <c r="M16" s="310"/>
      <c r="N16" s="309"/>
    </row>
    <row r="17" spans="1:14" ht="140.25" customHeight="1" thickBot="1" x14ac:dyDescent="0.6">
      <c r="A17" s="478"/>
      <c r="B17" s="479"/>
      <c r="C17" s="224" t="s">
        <v>657</v>
      </c>
      <c r="D17" s="305" t="s">
        <v>715</v>
      </c>
      <c r="E17" s="306" t="s">
        <v>716</v>
      </c>
      <c r="F17" s="307" t="s">
        <v>717</v>
      </c>
      <c r="G17" s="308" t="s">
        <v>718</v>
      </c>
      <c r="H17" s="305" t="s">
        <v>719</v>
      </c>
      <c r="I17" s="306" t="s">
        <v>720</v>
      </c>
      <c r="J17" s="303" t="s">
        <v>648</v>
      </c>
      <c r="K17" s="304" t="s">
        <v>639</v>
      </c>
      <c r="L17" s="309"/>
      <c r="M17" s="310"/>
      <c r="N17" s="309"/>
    </row>
    <row r="18" spans="1:14" ht="140.25" customHeight="1" thickBot="1" x14ac:dyDescent="0.6">
      <c r="A18" s="478"/>
      <c r="B18" s="479"/>
      <c r="C18" s="224" t="s">
        <v>658</v>
      </c>
      <c r="D18" s="305"/>
      <c r="E18" s="306"/>
      <c r="F18" s="307"/>
      <c r="G18" s="308"/>
      <c r="H18" s="305"/>
      <c r="I18" s="306"/>
      <c r="J18" s="303" t="s">
        <v>648</v>
      </c>
      <c r="K18" s="304" t="s">
        <v>639</v>
      </c>
      <c r="L18" s="309"/>
      <c r="M18" s="310"/>
      <c r="N18" s="309"/>
    </row>
    <row r="19" spans="1:14" ht="140.25" customHeight="1" thickBot="1" x14ac:dyDescent="0.6">
      <c r="A19" s="478"/>
      <c r="B19" s="479"/>
      <c r="C19" s="224" t="s">
        <v>659</v>
      </c>
      <c r="D19" s="343">
        <v>264</v>
      </c>
      <c r="E19" s="344">
        <v>66</v>
      </c>
      <c r="F19" s="345">
        <v>16036</v>
      </c>
      <c r="G19" s="346">
        <v>101</v>
      </c>
      <c r="H19" s="343">
        <v>2846</v>
      </c>
      <c r="I19" s="344">
        <v>7</v>
      </c>
      <c r="J19" s="303" t="s">
        <v>639</v>
      </c>
      <c r="K19" s="303" t="s">
        <v>639</v>
      </c>
      <c r="L19" s="347"/>
      <c r="M19" s="348"/>
      <c r="N19" s="347"/>
    </row>
    <row r="20" spans="1:14" ht="140.25" customHeight="1" thickBot="1" x14ac:dyDescent="0.6">
      <c r="A20" s="478"/>
      <c r="B20" s="479"/>
      <c r="C20" s="222" t="s">
        <v>660</v>
      </c>
      <c r="D20" s="305">
        <v>1319</v>
      </c>
      <c r="E20" s="306" t="s">
        <v>661</v>
      </c>
      <c r="F20" s="307">
        <v>15507</v>
      </c>
      <c r="G20" s="308" t="s">
        <v>661</v>
      </c>
      <c r="H20" s="305">
        <v>526</v>
      </c>
      <c r="I20" s="306" t="s">
        <v>661</v>
      </c>
      <c r="J20" s="303" t="s">
        <v>639</v>
      </c>
      <c r="K20" s="303" t="s">
        <v>639</v>
      </c>
      <c r="L20" s="309"/>
      <c r="M20" s="310"/>
      <c r="N20" s="309"/>
    </row>
    <row r="21" spans="1:14" ht="140.25" customHeight="1" thickBot="1" x14ac:dyDescent="0.6">
      <c r="A21" s="478"/>
      <c r="B21" s="479"/>
      <c r="C21" s="224" t="s">
        <v>662</v>
      </c>
      <c r="D21" s="305" t="s">
        <v>663</v>
      </c>
      <c r="E21" s="306" t="s">
        <v>664</v>
      </c>
      <c r="F21" s="307" t="s">
        <v>665</v>
      </c>
      <c r="G21" s="308" t="s">
        <v>666</v>
      </c>
      <c r="H21" s="305" t="s">
        <v>667</v>
      </c>
      <c r="I21" s="306" t="s">
        <v>668</v>
      </c>
      <c r="J21" s="303" t="s">
        <v>639</v>
      </c>
      <c r="K21" s="303" t="s">
        <v>639</v>
      </c>
      <c r="L21" s="309"/>
      <c r="M21" s="310"/>
      <c r="N21" s="309"/>
    </row>
    <row r="22" spans="1:14" ht="140.25" customHeight="1" thickBot="1" x14ac:dyDescent="0.6">
      <c r="A22" s="510"/>
      <c r="B22" s="511"/>
      <c r="C22" s="325" t="s">
        <v>669</v>
      </c>
      <c r="D22" s="305" t="s">
        <v>670</v>
      </c>
      <c r="E22" s="326" t="s">
        <v>671</v>
      </c>
      <c r="F22" s="307" t="s">
        <v>672</v>
      </c>
      <c r="G22" s="327" t="s">
        <v>671</v>
      </c>
      <c r="H22" s="305" t="s">
        <v>673</v>
      </c>
      <c r="I22" s="326" t="s">
        <v>671</v>
      </c>
      <c r="J22" s="303" t="s">
        <v>639</v>
      </c>
      <c r="K22" s="303" t="s">
        <v>639</v>
      </c>
      <c r="L22" s="328"/>
      <c r="M22" s="329"/>
      <c r="N22" s="328"/>
    </row>
    <row r="23" spans="1:14" ht="14.7" thickTop="1" x14ac:dyDescent="0.55000000000000004"/>
  </sheetData>
  <sheetProtection algorithmName="SHA-512" hashValue="f0EZ47uZZm8P+3VDLziWqYWnvEKArszUSc82353rhjN3wLeSXJjEhn0dWIRUn9Y0cKSkGiS4EZc/dfl3hjq7Bw==" saltValue="cEH64UcaUIY0bNmo80Qytw==" spinCount="100000" sheet="1" objects="1" scenarios="1" formatCells="0" formatColumns="0" formatRows="0" selectLockedCells="1"/>
  <mergeCells count="15">
    <mergeCell ref="A12:B22"/>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1:O21"/>
  <sheetViews>
    <sheetView showGridLines="0" zoomScale="80" zoomScaleNormal="80" workbookViewId="0">
      <pane xSplit="3" ySplit="11" topLeftCell="D12" activePane="bottomRight" state="frozen"/>
      <selection pane="topRight" activeCell="G15" sqref="G15"/>
      <selection pane="bottomLeft" activeCell="G15" sqref="G15"/>
      <selection pane="bottomRight" activeCell="D13" sqref="D13"/>
    </sheetView>
  </sheetViews>
  <sheetFormatPr defaultColWidth="8.83984375" defaultRowHeight="14.4" x14ac:dyDescent="0.55000000000000004"/>
  <cols>
    <col min="1" max="1" width="15.578125" style="43" customWidth="1"/>
    <col min="2" max="2" width="25.68359375" style="43" customWidth="1"/>
    <col min="3" max="3" width="22.68359375" style="43" customWidth="1"/>
    <col min="4" max="11" width="47.15625" style="43" customWidth="1"/>
    <col min="12" max="14" width="51.15625" style="43" customWidth="1"/>
    <col min="15" max="15" width="38.68359375" style="43" customWidth="1"/>
    <col min="16" max="16384" width="8.83984375" style="43"/>
  </cols>
  <sheetData>
    <row r="1" spans="1:15" ht="18.75" customHeight="1" x14ac:dyDescent="0.7">
      <c r="A1" s="2" t="str">
        <f>'Cover and Instructions'!A1</f>
        <v>Georgia State Health Benefit Plan MHPAEA Parity</v>
      </c>
      <c r="D1" s="44" t="s">
        <v>59</v>
      </c>
    </row>
    <row r="2" spans="1:15" ht="25.8" x14ac:dyDescent="0.95">
      <c r="A2" s="45" t="s">
        <v>1</v>
      </c>
    </row>
    <row r="3" spans="1:15" ht="20.399999999999999" x14ac:dyDescent="0.75">
      <c r="A3" s="47" t="s">
        <v>632</v>
      </c>
    </row>
    <row r="5" spans="1:15" x14ac:dyDescent="0.55000000000000004">
      <c r="A5" s="49" t="s">
        <v>2</v>
      </c>
      <c r="B5" s="50">
        <v>0</v>
      </c>
      <c r="C5" s="50"/>
    </row>
    <row r="6" spans="1:15" x14ac:dyDescent="0.55000000000000004">
      <c r="A6" s="49" t="s">
        <v>272</v>
      </c>
      <c r="B6" s="50">
        <v>0</v>
      </c>
      <c r="C6" s="50"/>
    </row>
    <row r="7" spans="1:15" x14ac:dyDescent="0.55000000000000004">
      <c r="A7" s="49" t="s">
        <v>674</v>
      </c>
      <c r="B7" s="49"/>
    </row>
    <row r="8" spans="1:15" ht="14.7" thickBot="1" x14ac:dyDescent="0.6">
      <c r="D8" s="219"/>
    </row>
    <row r="9" spans="1:15" ht="39" customHeight="1" thickBot="1" x14ac:dyDescent="0.6">
      <c r="A9" s="482" t="s">
        <v>525</v>
      </c>
      <c r="B9" s="483"/>
      <c r="C9" s="490" t="s">
        <v>675</v>
      </c>
      <c r="D9" s="496" t="s">
        <v>528</v>
      </c>
      <c r="E9" s="497"/>
      <c r="F9" s="496" t="s">
        <v>529</v>
      </c>
      <c r="G9" s="497"/>
      <c r="H9" s="496" t="s">
        <v>530</v>
      </c>
      <c r="I9" s="497"/>
      <c r="J9" s="496" t="s">
        <v>531</v>
      </c>
      <c r="K9" s="497"/>
      <c r="L9" s="493" t="s">
        <v>532</v>
      </c>
      <c r="M9" s="493" t="s">
        <v>533</v>
      </c>
      <c r="N9" s="493" t="s">
        <v>635</v>
      </c>
      <c r="O9" s="509"/>
    </row>
    <row r="10" spans="1:15" ht="26.25" customHeight="1" x14ac:dyDescent="0.55000000000000004">
      <c r="A10" s="484"/>
      <c r="B10" s="485"/>
      <c r="C10" s="491"/>
      <c r="D10" s="488" t="s">
        <v>676</v>
      </c>
      <c r="E10" s="489"/>
      <c r="F10" s="488" t="s">
        <v>676</v>
      </c>
      <c r="G10" s="489"/>
      <c r="H10" s="488" t="s">
        <v>676</v>
      </c>
      <c r="I10" s="489"/>
      <c r="J10" s="488" t="s">
        <v>676</v>
      </c>
      <c r="K10" s="489"/>
      <c r="L10" s="494"/>
      <c r="M10" s="494"/>
      <c r="N10" s="494"/>
      <c r="O10" s="509"/>
    </row>
    <row r="11" spans="1:15" ht="26.25" customHeight="1" thickBot="1" x14ac:dyDescent="0.6">
      <c r="A11" s="486"/>
      <c r="B11" s="487"/>
      <c r="C11" s="492"/>
      <c r="D11" s="220" t="s">
        <v>72</v>
      </c>
      <c r="E11" s="221" t="s">
        <v>536</v>
      </c>
      <c r="F11" s="220" t="s">
        <v>72</v>
      </c>
      <c r="G11" s="221" t="s">
        <v>536</v>
      </c>
      <c r="H11" s="220" t="s">
        <v>72</v>
      </c>
      <c r="I11" s="221" t="s">
        <v>536</v>
      </c>
      <c r="J11" s="220" t="s">
        <v>72</v>
      </c>
      <c r="K11" s="221" t="s">
        <v>536</v>
      </c>
      <c r="L11" s="495"/>
      <c r="M11" s="495"/>
      <c r="N11" s="495"/>
      <c r="O11" s="509"/>
    </row>
    <row r="12" spans="1:15" ht="140.25" customHeight="1" x14ac:dyDescent="0.55000000000000004">
      <c r="A12" s="503" t="s">
        <v>677</v>
      </c>
      <c r="B12" s="504"/>
      <c r="C12" s="330" t="s">
        <v>678</v>
      </c>
      <c r="D12" s="301" t="s">
        <v>679</v>
      </c>
      <c r="E12" s="302" t="s">
        <v>680</v>
      </c>
      <c r="F12" s="303" t="s">
        <v>681</v>
      </c>
      <c r="G12" s="304" t="s">
        <v>680</v>
      </c>
      <c r="H12" s="301" t="s">
        <v>681</v>
      </c>
      <c r="I12" s="302" t="s">
        <v>682</v>
      </c>
      <c r="J12" s="303" t="s">
        <v>682</v>
      </c>
      <c r="K12" s="304" t="s">
        <v>683</v>
      </c>
      <c r="L12" s="317"/>
      <c r="M12" s="318"/>
      <c r="N12" s="317"/>
    </row>
    <row r="13" spans="1:15" ht="140.25" customHeight="1" x14ac:dyDescent="0.55000000000000004">
      <c r="A13" s="512"/>
      <c r="B13" s="513"/>
      <c r="C13" s="224" t="s">
        <v>684</v>
      </c>
      <c r="D13" s="319" t="s">
        <v>685</v>
      </c>
      <c r="E13" s="320" t="s">
        <v>686</v>
      </c>
      <c r="F13" s="321" t="s">
        <v>685</v>
      </c>
      <c r="G13" s="322" t="s">
        <v>686</v>
      </c>
      <c r="H13" s="319" t="s">
        <v>685</v>
      </c>
      <c r="I13" s="320" t="s">
        <v>682</v>
      </c>
      <c r="J13" s="321" t="s">
        <v>682</v>
      </c>
      <c r="K13" s="322" t="s">
        <v>682</v>
      </c>
      <c r="L13" s="323"/>
      <c r="M13" s="331"/>
      <c r="N13" s="323"/>
    </row>
    <row r="14" spans="1:15" ht="140.25" customHeight="1" x14ac:dyDescent="0.55000000000000004">
      <c r="A14" s="505"/>
      <c r="B14" s="506"/>
      <c r="C14" s="224" t="s">
        <v>687</v>
      </c>
      <c r="D14" s="305" t="s">
        <v>682</v>
      </c>
      <c r="E14" s="306" t="s">
        <v>682</v>
      </c>
      <c r="F14" s="307" t="s">
        <v>682</v>
      </c>
      <c r="G14" s="308" t="s">
        <v>682</v>
      </c>
      <c r="H14" s="305" t="s">
        <v>682</v>
      </c>
      <c r="I14" s="306" t="s">
        <v>682</v>
      </c>
      <c r="J14" s="307" t="s">
        <v>682</v>
      </c>
      <c r="K14" s="308" t="s">
        <v>682</v>
      </c>
      <c r="L14" s="309"/>
      <c r="M14" s="310"/>
      <c r="N14" s="309"/>
    </row>
    <row r="15" spans="1:15" ht="140.25" customHeight="1" x14ac:dyDescent="0.55000000000000004">
      <c r="A15" s="505"/>
      <c r="B15" s="506"/>
      <c r="C15" s="224" t="s">
        <v>688</v>
      </c>
      <c r="D15" s="305" t="s">
        <v>682</v>
      </c>
      <c r="E15" s="306" t="s">
        <v>682</v>
      </c>
      <c r="F15" s="307" t="s">
        <v>682</v>
      </c>
      <c r="G15" s="308" t="s">
        <v>682</v>
      </c>
      <c r="H15" s="305" t="s">
        <v>682</v>
      </c>
      <c r="I15" s="306" t="s">
        <v>682</v>
      </c>
      <c r="J15" s="307" t="s">
        <v>682</v>
      </c>
      <c r="K15" s="308" t="s">
        <v>682</v>
      </c>
      <c r="L15" s="309"/>
      <c r="M15" s="310"/>
      <c r="N15" s="309"/>
    </row>
    <row r="16" spans="1:15" ht="140.25" customHeight="1" x14ac:dyDescent="0.55000000000000004">
      <c r="A16" s="505"/>
      <c r="B16" s="506"/>
      <c r="C16" s="224" t="s">
        <v>689</v>
      </c>
      <c r="D16" s="305" t="s">
        <v>682</v>
      </c>
      <c r="E16" s="306" t="s">
        <v>690</v>
      </c>
      <c r="F16" s="307" t="s">
        <v>682</v>
      </c>
      <c r="G16" s="308" t="s">
        <v>691</v>
      </c>
      <c r="H16" s="305" t="s">
        <v>682</v>
      </c>
      <c r="I16" s="306" t="s">
        <v>682</v>
      </c>
      <c r="J16" s="307" t="s">
        <v>682</v>
      </c>
      <c r="K16" s="308" t="s">
        <v>692</v>
      </c>
      <c r="L16" s="309"/>
      <c r="M16" s="310"/>
      <c r="N16" s="309"/>
    </row>
    <row r="17" spans="1:14" ht="140.25" customHeight="1" x14ac:dyDescent="0.55000000000000004">
      <c r="A17" s="514"/>
      <c r="B17" s="515"/>
      <c r="C17" s="224" t="s">
        <v>693</v>
      </c>
      <c r="D17" s="336" t="s">
        <v>694</v>
      </c>
      <c r="E17" s="337" t="s">
        <v>695</v>
      </c>
      <c r="F17" s="338" t="s">
        <v>696</v>
      </c>
      <c r="G17" s="339" t="s">
        <v>695</v>
      </c>
      <c r="H17" s="336" t="s">
        <v>697</v>
      </c>
      <c r="I17" s="337" t="s">
        <v>682</v>
      </c>
      <c r="J17" s="338" t="s">
        <v>682</v>
      </c>
      <c r="K17" s="339" t="s">
        <v>698</v>
      </c>
      <c r="L17" s="340"/>
      <c r="M17" s="341"/>
      <c r="N17" s="340"/>
    </row>
    <row r="18" spans="1:14" ht="140.25" customHeight="1" x14ac:dyDescent="0.55000000000000004">
      <c r="A18" s="514"/>
      <c r="B18" s="515"/>
      <c r="C18" s="342" t="s">
        <v>699</v>
      </c>
      <c r="D18" s="336" t="s">
        <v>700</v>
      </c>
      <c r="E18" s="336" t="s">
        <v>700</v>
      </c>
      <c r="F18" s="338" t="s">
        <v>700</v>
      </c>
      <c r="G18" s="339" t="s">
        <v>700</v>
      </c>
      <c r="H18" s="336" t="s">
        <v>700</v>
      </c>
      <c r="I18" s="337" t="s">
        <v>700</v>
      </c>
      <c r="J18" s="338" t="s">
        <v>682</v>
      </c>
      <c r="K18" s="339" t="s">
        <v>682</v>
      </c>
      <c r="L18" s="340"/>
      <c r="M18" s="341"/>
      <c r="N18" s="340"/>
    </row>
    <row r="19" spans="1:14" ht="140.25" customHeight="1" x14ac:dyDescent="0.55000000000000004">
      <c r="A19" s="514"/>
      <c r="B19" s="515"/>
      <c r="C19" s="335" t="s">
        <v>701</v>
      </c>
      <c r="D19" s="336" t="s">
        <v>700</v>
      </c>
      <c r="E19" s="337" t="s">
        <v>700</v>
      </c>
      <c r="F19" s="338" t="s">
        <v>700</v>
      </c>
      <c r="G19" s="339" t="s">
        <v>700</v>
      </c>
      <c r="H19" s="336" t="s">
        <v>700</v>
      </c>
      <c r="I19" s="337" t="s">
        <v>700</v>
      </c>
      <c r="J19" s="338" t="s">
        <v>682</v>
      </c>
      <c r="K19" s="339" t="s">
        <v>682</v>
      </c>
      <c r="L19" s="340"/>
      <c r="M19" s="341"/>
      <c r="N19" s="340"/>
    </row>
    <row r="20" spans="1:14" ht="140.25" customHeight="1" x14ac:dyDescent="0.55000000000000004">
      <c r="A20" s="514"/>
      <c r="B20" s="515"/>
      <c r="C20" s="335" t="s">
        <v>702</v>
      </c>
      <c r="D20" s="336" t="s">
        <v>703</v>
      </c>
      <c r="E20" s="337" t="s">
        <v>703</v>
      </c>
      <c r="F20" s="338" t="s">
        <v>703</v>
      </c>
      <c r="G20" s="339" t="s">
        <v>703</v>
      </c>
      <c r="H20" s="336" t="s">
        <v>703</v>
      </c>
      <c r="I20" s="337" t="s">
        <v>703</v>
      </c>
      <c r="J20" s="338" t="s">
        <v>682</v>
      </c>
      <c r="K20" s="339" t="s">
        <v>682</v>
      </c>
      <c r="L20" s="340" t="s">
        <v>704</v>
      </c>
      <c r="M20" s="341"/>
      <c r="N20" s="340"/>
    </row>
    <row r="21" spans="1:14" ht="140.25" customHeight="1" thickBot="1" x14ac:dyDescent="0.6">
      <c r="A21" s="507"/>
      <c r="B21" s="508"/>
      <c r="C21" s="226" t="s">
        <v>705</v>
      </c>
      <c r="D21" s="311" t="s">
        <v>706</v>
      </c>
      <c r="E21" s="312" t="s">
        <v>706</v>
      </c>
      <c r="F21" s="313" t="s">
        <v>706</v>
      </c>
      <c r="G21" s="314" t="s">
        <v>706</v>
      </c>
      <c r="H21" s="311" t="s">
        <v>706</v>
      </c>
      <c r="I21" s="312" t="s">
        <v>706</v>
      </c>
      <c r="J21" s="313" t="s">
        <v>682</v>
      </c>
      <c r="K21" s="314" t="s">
        <v>682</v>
      </c>
      <c r="L21" s="315"/>
      <c r="M21" s="316"/>
      <c r="N21" s="315"/>
    </row>
  </sheetData>
  <sheetProtection algorithmName="SHA-512" hashValue="R4IoV1xouN/eS9AeuOU1CRvq56nUKR/ZwylcFd67B8JCgYSF+WunFvnpArRaSd/hk1VzENNi4QRf17UDIqUDqg==" saltValue="sRu4BjlQQxjZneJSOqjiVQ==" spinCount="100000" sheet="1" objects="1" scenarios="1" formatCells="0" formatColumns="0" formatRows="0" selectLockedCells="1"/>
  <mergeCells count="15">
    <mergeCell ref="A12:B21"/>
    <mergeCell ref="L9:L11"/>
    <mergeCell ref="M9:M11"/>
    <mergeCell ref="N9:N11"/>
    <mergeCell ref="O9:O11"/>
    <mergeCell ref="D10:E10"/>
    <mergeCell ref="F10:G10"/>
    <mergeCell ref="H10:I10"/>
    <mergeCell ref="J10:K10"/>
    <mergeCell ref="A9:B11"/>
    <mergeCell ref="C9:C11"/>
    <mergeCell ref="D9:E9"/>
    <mergeCell ref="F9:G9"/>
    <mergeCell ref="H9:I9"/>
    <mergeCell ref="J9:K9"/>
  </mergeCells>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1"/>
  <sheetViews>
    <sheetView showGridLines="0" workbookViewId="0"/>
  </sheetViews>
  <sheetFormatPr defaultRowHeight="14.4" x14ac:dyDescent="0.55000000000000004"/>
  <cols>
    <col min="1" max="1" width="12.15625" customWidth="1"/>
  </cols>
  <sheetData>
    <row r="1" spans="1:10" ht="18.3" x14ac:dyDescent="0.7">
      <c r="A1" s="2" t="str">
        <f>'Cover and Instructions'!A1</f>
        <v>Georgia State Health Benefit Plan MHPAEA Parity</v>
      </c>
      <c r="J1" s="41" t="s">
        <v>59</v>
      </c>
    </row>
    <row r="2" spans="1:10" ht="25.8" x14ac:dyDescent="0.95">
      <c r="A2" s="3" t="s">
        <v>1</v>
      </c>
    </row>
    <row r="3" spans="1:10" ht="20.399999999999999" x14ac:dyDescent="0.75">
      <c r="A3" s="7" t="s">
        <v>29</v>
      </c>
    </row>
    <row r="5" spans="1:10" x14ac:dyDescent="0.55000000000000004">
      <c r="A5" s="12" t="s">
        <v>110</v>
      </c>
    </row>
    <row r="6" spans="1:10" x14ac:dyDescent="0.55000000000000004">
      <c r="A6" s="12"/>
    </row>
    <row r="7" spans="1:10" x14ac:dyDescent="0.55000000000000004">
      <c r="A7" s="10" t="s">
        <v>111</v>
      </c>
      <c r="B7" t="s">
        <v>112</v>
      </c>
    </row>
    <row r="8" spans="1:10" x14ac:dyDescent="0.55000000000000004">
      <c r="A8" s="10" t="s">
        <v>113</v>
      </c>
      <c r="B8" t="s">
        <v>114</v>
      </c>
    </row>
    <row r="9" spans="1:10" x14ac:dyDescent="0.55000000000000004">
      <c r="A9" s="10" t="s">
        <v>115</v>
      </c>
      <c r="B9" t="s">
        <v>116</v>
      </c>
    </row>
    <row r="10" spans="1:10" x14ac:dyDescent="0.55000000000000004">
      <c r="A10" s="10" t="s">
        <v>117</v>
      </c>
      <c r="B10" t="s">
        <v>118</v>
      </c>
    </row>
    <row r="11" spans="1:10" x14ac:dyDescent="0.55000000000000004">
      <c r="A11" s="10" t="s">
        <v>119</v>
      </c>
      <c r="B11" t="s">
        <v>120</v>
      </c>
    </row>
    <row r="12" spans="1:10" x14ac:dyDescent="0.55000000000000004">
      <c r="A12" s="10" t="s">
        <v>121</v>
      </c>
      <c r="B12" t="s">
        <v>122</v>
      </c>
    </row>
    <row r="13" spans="1:10" x14ac:dyDescent="0.55000000000000004">
      <c r="A13" s="10" t="s">
        <v>123</v>
      </c>
      <c r="B13" t="s">
        <v>124</v>
      </c>
    </row>
    <row r="14" spans="1:10" x14ac:dyDescent="0.55000000000000004">
      <c r="A14" s="10" t="s">
        <v>125</v>
      </c>
      <c r="B14" t="s">
        <v>126</v>
      </c>
    </row>
    <row r="15" spans="1:10" x14ac:dyDescent="0.55000000000000004">
      <c r="A15" s="10" t="s">
        <v>127</v>
      </c>
      <c r="B15" t="s">
        <v>128</v>
      </c>
    </row>
    <row r="16" spans="1:10" x14ac:dyDescent="0.55000000000000004">
      <c r="A16" s="10" t="s">
        <v>129</v>
      </c>
      <c r="B16" t="s">
        <v>130</v>
      </c>
    </row>
    <row r="17" spans="1:2" x14ac:dyDescent="0.55000000000000004">
      <c r="A17" s="10" t="s">
        <v>131</v>
      </c>
      <c r="B17" t="s">
        <v>132</v>
      </c>
    </row>
    <row r="18" spans="1:2" x14ac:dyDescent="0.55000000000000004">
      <c r="A18" s="10" t="s">
        <v>133</v>
      </c>
      <c r="B18" t="s">
        <v>134</v>
      </c>
    </row>
    <row r="19" spans="1:2" x14ac:dyDescent="0.55000000000000004">
      <c r="A19" s="10" t="s">
        <v>135</v>
      </c>
      <c r="B19" t="s">
        <v>136</v>
      </c>
    </row>
    <row r="20" spans="1:2" x14ac:dyDescent="0.55000000000000004">
      <c r="A20" s="10" t="s">
        <v>137</v>
      </c>
      <c r="B20" t="s">
        <v>138</v>
      </c>
    </row>
    <row r="21" spans="1:2" x14ac:dyDescent="0.55000000000000004">
      <c r="A21" s="10" t="s">
        <v>139</v>
      </c>
      <c r="B21" t="s">
        <v>140</v>
      </c>
    </row>
    <row r="22" spans="1:2" x14ac:dyDescent="0.55000000000000004">
      <c r="A22" s="10" t="s">
        <v>141</v>
      </c>
      <c r="B22" t="s">
        <v>142</v>
      </c>
    </row>
    <row r="23" spans="1:2" x14ac:dyDescent="0.55000000000000004">
      <c r="A23" s="10" t="s">
        <v>143</v>
      </c>
      <c r="B23" t="s">
        <v>144</v>
      </c>
    </row>
    <row r="24" spans="1:2" x14ac:dyDescent="0.55000000000000004">
      <c r="A24" s="10" t="s">
        <v>145</v>
      </c>
      <c r="B24" t="s">
        <v>146</v>
      </c>
    </row>
    <row r="25" spans="1:2" x14ac:dyDescent="0.55000000000000004">
      <c r="A25" s="10"/>
    </row>
    <row r="26" spans="1:2" x14ac:dyDescent="0.55000000000000004">
      <c r="A26" s="10"/>
    </row>
    <row r="27" spans="1:2" x14ac:dyDescent="0.55000000000000004">
      <c r="A27" s="10"/>
    </row>
    <row r="28" spans="1:2" x14ac:dyDescent="0.55000000000000004">
      <c r="A28" s="10"/>
    </row>
    <row r="29" spans="1:2" x14ac:dyDescent="0.55000000000000004">
      <c r="A29" s="10"/>
    </row>
    <row r="30" spans="1:2" x14ac:dyDescent="0.55000000000000004">
      <c r="A30" s="10"/>
    </row>
    <row r="31" spans="1:2" x14ac:dyDescent="0.55000000000000004">
      <c r="A31" s="10"/>
    </row>
    <row r="32" spans="1:2" x14ac:dyDescent="0.55000000000000004">
      <c r="A32" s="10"/>
    </row>
    <row r="33" spans="1:1" x14ac:dyDescent="0.55000000000000004">
      <c r="A33" s="10"/>
    </row>
    <row r="34" spans="1:1" x14ac:dyDescent="0.55000000000000004">
      <c r="A34" s="10"/>
    </row>
    <row r="35" spans="1:1" x14ac:dyDescent="0.55000000000000004">
      <c r="A35" s="10"/>
    </row>
    <row r="36" spans="1:1" x14ac:dyDescent="0.55000000000000004">
      <c r="A36" s="10"/>
    </row>
    <row r="37" spans="1:1" x14ac:dyDescent="0.55000000000000004">
      <c r="A37" s="10"/>
    </row>
    <row r="38" spans="1:1" x14ac:dyDescent="0.55000000000000004">
      <c r="A38" s="10"/>
    </row>
    <row r="39" spans="1:1" x14ac:dyDescent="0.55000000000000004">
      <c r="A39" s="10"/>
    </row>
    <row r="40" spans="1:1" x14ac:dyDescent="0.55000000000000004">
      <c r="A40" s="10"/>
    </row>
    <row r="41" spans="1:1" x14ac:dyDescent="0.55000000000000004">
      <c r="A41" s="10"/>
    </row>
  </sheetData>
  <sheetProtection algorithmName="SHA-512" hashValue="chjNL55mSD8abDqCyqCNSYR2I3zrEfqyYu4Dqk8jul70m4Iq1r7L92O3/ydb7RrDX9k18rJADIRXHzwa9IZ20g==" saltValue="2YFY+qrcnuATiXT6OCHl2w==" spinCount="100000" sheet="1" objects="1" scenarios="1"/>
  <customSheetViews>
    <customSheetView guid="{13810DCC-AA08-45AA-A2EB-614B3F1533B3}" showGridLines="0">
      <pageMargins left="0" right="0" top="0" bottom="0" header="0" footer="0"/>
      <pageSetup orientation="portrait" horizontalDpi="1200" verticalDpi="1200" r:id="rId1"/>
    </customSheetView>
  </customSheetViews>
  <pageMargins left="0.7" right="0.7" top="0.75" bottom="0.75" header="0.3" footer="0.3"/>
  <pageSetup orientation="portrait" horizontalDpi="1200" verticalDpi="1200"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8971D"/>
  </sheetPr>
  <dimension ref="A1:N15"/>
  <sheetViews>
    <sheetView showGridLines="0" workbookViewId="0"/>
  </sheetViews>
  <sheetFormatPr defaultColWidth="9.15625" defaultRowHeight="14.4" x14ac:dyDescent="0.55000000000000004"/>
  <cols>
    <col min="1" max="2" width="3" style="43" customWidth="1"/>
    <col min="3" max="7" width="9.15625" style="43"/>
    <col min="8" max="8" width="3" style="43" customWidth="1"/>
    <col min="9" max="16384" width="9.15625" style="43"/>
  </cols>
  <sheetData>
    <row r="1" spans="1:14" ht="18.3" x14ac:dyDescent="0.7">
      <c r="A1" s="42" t="str">
        <f>'Cover and Instructions'!A1</f>
        <v>Georgia State Health Benefit Plan MHPAEA Parity</v>
      </c>
      <c r="N1" s="44" t="s">
        <v>59</v>
      </c>
    </row>
    <row r="2" spans="1:14" ht="25.8" x14ac:dyDescent="0.95">
      <c r="A2" s="45" t="s">
        <v>1</v>
      </c>
    </row>
    <row r="3" spans="1:14" ht="20.399999999999999" x14ac:dyDescent="0.75">
      <c r="A3" s="47" t="s">
        <v>707</v>
      </c>
      <c r="B3" s="254"/>
      <c r="C3" s="254"/>
      <c r="D3" s="254"/>
      <c r="E3" s="254"/>
      <c r="F3" s="254"/>
      <c r="G3" s="254"/>
      <c r="H3" s="254"/>
      <c r="I3" s="254"/>
      <c r="J3" s="254"/>
      <c r="K3" s="254"/>
      <c r="L3" s="254"/>
      <c r="M3" s="254"/>
      <c r="N3" s="254"/>
    </row>
    <row r="5" spans="1:14" x14ac:dyDescent="0.55000000000000004">
      <c r="A5" s="49" t="s">
        <v>2</v>
      </c>
      <c r="D5" s="50" t="str">
        <f>'Cover and Instructions'!$D$4</f>
        <v>UnitedHealthcare</v>
      </c>
    </row>
    <row r="6" spans="1:14" x14ac:dyDescent="0.55000000000000004">
      <c r="A6" s="49" t="s">
        <v>272</v>
      </c>
      <c r="D6" s="50" t="str">
        <f>'Cover and Instructions'!D5</f>
        <v>UnitedHealthcare Statewide Statewide HMO</v>
      </c>
    </row>
    <row r="8" spans="1:14" x14ac:dyDescent="0.55000000000000004">
      <c r="A8" s="255"/>
      <c r="B8" s="516" t="s">
        <v>708</v>
      </c>
      <c r="C8" s="516"/>
      <c r="D8" s="516"/>
      <c r="E8" s="516"/>
      <c r="F8" s="516"/>
      <c r="G8" s="516"/>
      <c r="H8" s="516"/>
      <c r="I8" s="516"/>
      <c r="J8" s="516"/>
      <c r="K8" s="516"/>
      <c r="L8" s="516"/>
      <c r="M8" s="516"/>
      <c r="N8" s="516"/>
    </row>
    <row r="9" spans="1:14" x14ac:dyDescent="0.55000000000000004">
      <c r="A9" s="255"/>
      <c r="B9" s="516"/>
      <c r="C9" s="516"/>
      <c r="D9" s="516"/>
      <c r="E9" s="516"/>
      <c r="F9" s="516"/>
      <c r="G9" s="516"/>
      <c r="H9" s="516"/>
      <c r="I9" s="516"/>
      <c r="J9" s="516"/>
      <c r="K9" s="516"/>
      <c r="L9" s="516"/>
      <c r="M9" s="516"/>
      <c r="N9" s="516"/>
    </row>
    <row r="10" spans="1:14" ht="25.5" customHeight="1" x14ac:dyDescent="0.55000000000000004">
      <c r="A10" s="255"/>
      <c r="B10" s="516"/>
      <c r="C10" s="516"/>
      <c r="D10" s="516"/>
      <c r="E10" s="516"/>
      <c r="F10" s="516"/>
      <c r="G10" s="516"/>
      <c r="H10" s="516"/>
      <c r="I10" s="516"/>
      <c r="J10" s="516"/>
      <c r="K10" s="516"/>
      <c r="L10" s="516"/>
      <c r="M10" s="516"/>
      <c r="N10" s="516"/>
    </row>
    <row r="11" spans="1:14" x14ac:dyDescent="0.55000000000000004">
      <c r="A11" s="255"/>
      <c r="B11" s="256"/>
      <c r="C11" s="256"/>
      <c r="D11" s="256"/>
      <c r="E11" s="256"/>
      <c r="F11" s="256"/>
      <c r="G11" s="256"/>
      <c r="H11" s="256"/>
      <c r="I11" s="256"/>
      <c r="J11" s="256"/>
      <c r="K11" s="256"/>
      <c r="L11" s="256"/>
      <c r="M11" s="256"/>
      <c r="N11" s="254"/>
    </row>
    <row r="12" spans="1:14" ht="15" customHeight="1" x14ac:dyDescent="0.55000000000000004">
      <c r="A12" s="255"/>
      <c r="B12" s="257" t="s">
        <v>709</v>
      </c>
      <c r="C12" s="257"/>
      <c r="D12" s="257"/>
      <c r="E12" s="257"/>
      <c r="F12" s="257"/>
      <c r="G12" s="257"/>
      <c r="H12" s="257"/>
      <c r="I12" s="257"/>
      <c r="J12" s="257"/>
      <c r="K12" s="257"/>
      <c r="L12" s="257"/>
      <c r="M12" s="257"/>
      <c r="N12" s="254"/>
    </row>
    <row r="13" spans="1:14" x14ac:dyDescent="0.55000000000000004">
      <c r="A13" s="255"/>
      <c r="B13" s="256"/>
      <c r="C13" s="256"/>
      <c r="D13" s="256"/>
      <c r="E13" s="256"/>
      <c r="F13" s="256"/>
      <c r="G13" s="256"/>
      <c r="H13" s="256"/>
      <c r="I13" s="256"/>
      <c r="J13" s="256"/>
      <c r="K13" s="256"/>
      <c r="L13" s="256"/>
      <c r="M13" s="256"/>
      <c r="N13" s="254"/>
    </row>
    <row r="14" spans="1:14" x14ac:dyDescent="0.55000000000000004">
      <c r="A14" s="255"/>
      <c r="B14" s="254"/>
      <c r="C14" s="517" t="s">
        <v>710</v>
      </c>
      <c r="D14" s="517"/>
      <c r="E14" s="517"/>
      <c r="F14" s="517"/>
      <c r="G14" s="517"/>
      <c r="H14" s="254"/>
      <c r="I14" s="517" t="s">
        <v>711</v>
      </c>
      <c r="J14" s="517"/>
      <c r="K14" s="517"/>
      <c r="L14" s="517"/>
      <c r="M14" s="517"/>
      <c r="N14" s="254"/>
    </row>
    <row r="15" spans="1:14" x14ac:dyDescent="0.55000000000000004">
      <c r="A15" s="255"/>
      <c r="B15" s="254"/>
      <c r="C15" s="254" t="s">
        <v>712</v>
      </c>
      <c r="D15" s="254"/>
      <c r="E15" s="254"/>
      <c r="F15" s="254"/>
      <c r="G15" s="254"/>
      <c r="H15" s="254"/>
      <c r="I15" s="254" t="s">
        <v>713</v>
      </c>
      <c r="J15" s="254"/>
      <c r="K15" s="254"/>
      <c r="L15" s="254"/>
      <c r="M15" s="254"/>
      <c r="N15" s="254"/>
    </row>
  </sheetData>
  <sheetProtection algorithmName="SHA-512" hashValue="IisRsK+YLREtcnTqJqXKRtMEjLP0eazEue/SIdtRDkn5FN/qX7iCPPPHNu/qFLWxNjXqNTbTTyjKLELHsoLu+A==" saltValue="RMc7qFSrNwi44agXsyUsaA==" spinCount="100000" sheet="1" objects="1" scenarios="1"/>
  <customSheetViews>
    <customSheetView guid="{13810DCC-AA08-45AA-A2EB-614B3F1533B3}">
      <selection activeCell="F17" sqref="F17"/>
      <pageMargins left="0" right="0" top="0" bottom="0" header="0" footer="0"/>
    </customSheetView>
  </customSheetViews>
  <mergeCells count="3">
    <mergeCell ref="B8:N10"/>
    <mergeCell ref="I14:M14"/>
    <mergeCell ref="C14:G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2"/>
  <sheetViews>
    <sheetView workbookViewId="0"/>
  </sheetViews>
  <sheetFormatPr defaultRowHeight="14.4" x14ac:dyDescent="0.55000000000000004"/>
  <cols>
    <col min="1" max="1" width="41.83984375" bestFit="1" customWidth="1"/>
    <col min="3" max="3" width="41.83984375" bestFit="1" customWidth="1"/>
  </cols>
  <sheetData>
    <row r="1" spans="1:3" x14ac:dyDescent="0.55000000000000004">
      <c r="A1" s="38" t="s">
        <v>147</v>
      </c>
      <c r="C1" s="38" t="s">
        <v>148</v>
      </c>
    </row>
    <row r="2" spans="1:3" x14ac:dyDescent="0.55000000000000004">
      <c r="A2" t="s">
        <v>149</v>
      </c>
      <c r="C2" t="s">
        <v>150</v>
      </c>
    </row>
    <row r="3" spans="1:3" x14ac:dyDescent="0.55000000000000004">
      <c r="A3" t="s">
        <v>151</v>
      </c>
      <c r="C3" t="s">
        <v>152</v>
      </c>
    </row>
    <row r="4" spans="1:3" x14ac:dyDescent="0.55000000000000004">
      <c r="A4" t="s">
        <v>153</v>
      </c>
      <c r="C4" t="s">
        <v>3</v>
      </c>
    </row>
    <row r="5" spans="1:3" x14ac:dyDescent="0.55000000000000004">
      <c r="A5" t="s">
        <v>154</v>
      </c>
      <c r="C5" t="s">
        <v>155</v>
      </c>
    </row>
    <row r="6" spans="1:3" x14ac:dyDescent="0.55000000000000004">
      <c r="A6" t="s">
        <v>156</v>
      </c>
    </row>
    <row r="7" spans="1:3" x14ac:dyDescent="0.55000000000000004">
      <c r="A7" t="s">
        <v>157</v>
      </c>
    </row>
    <row r="8" spans="1:3" x14ac:dyDescent="0.55000000000000004">
      <c r="A8" t="s">
        <v>158</v>
      </c>
    </row>
    <row r="9" spans="1:3" x14ac:dyDescent="0.55000000000000004">
      <c r="A9" t="s">
        <v>159</v>
      </c>
    </row>
    <row r="10" spans="1:3" x14ac:dyDescent="0.55000000000000004">
      <c r="A10" t="s">
        <v>5</v>
      </c>
    </row>
    <row r="11" spans="1:3" x14ac:dyDescent="0.55000000000000004">
      <c r="A11" t="s">
        <v>160</v>
      </c>
    </row>
    <row r="12" spans="1:3" x14ac:dyDescent="0.55000000000000004">
      <c r="A12" t="s">
        <v>161</v>
      </c>
    </row>
  </sheetData>
  <sheetProtection algorithmName="SHA-512" hashValue="4cgpURehnX4GWChkaqttU+p8DEInrUeP+PNrNHihzqSFDPRpzuqhSNFwrjRwynOa45oFg5EXBJcG6Z3bx6fzqw==" saltValue="GWwKxzAqonIfd2PJb8Ziw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election sqref="A1:A3"/>
    </sheetView>
  </sheetViews>
  <sheetFormatPr defaultRowHeight="14.4" x14ac:dyDescent="0.55000000000000004"/>
  <cols>
    <col min="1" max="1" width="21.68359375" customWidth="1"/>
  </cols>
  <sheetData>
    <row r="1" spans="1:1" x14ac:dyDescent="0.55000000000000004">
      <c r="A1" s="28"/>
    </row>
    <row r="2" spans="1:1" x14ac:dyDescent="0.55000000000000004">
      <c r="A2" t="s">
        <v>162</v>
      </c>
    </row>
    <row r="3" spans="1:1" x14ac:dyDescent="0.55000000000000004">
      <c r="A3" t="s">
        <v>163</v>
      </c>
    </row>
  </sheetData>
  <sheetProtection algorithmName="SHA-512" hashValue="EJP1UaY380w8Y1yq1FVj7mczoU5b+ZIWVcLEBoVI62L6fm4W1E30/oLFpRxDLeIXzSJxei0CWsXDWes5VTBkYw==" saltValue="m/xyZ2fxUm76mjEo44HiIw=="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CC5CA"/>
  </sheetPr>
  <dimension ref="A1:L71"/>
  <sheetViews>
    <sheetView showGridLines="0" workbookViewId="0">
      <pane ySplit="4" topLeftCell="A5" activePane="bottomLeft" state="frozen"/>
      <selection pane="bottomLeft"/>
    </sheetView>
  </sheetViews>
  <sheetFormatPr defaultRowHeight="14.4" x14ac:dyDescent="0.55000000000000004"/>
  <cols>
    <col min="1" max="1" width="4.26171875" customWidth="1"/>
    <col min="2" max="2" width="3.83984375" customWidth="1"/>
    <col min="3" max="3" width="17.15625" customWidth="1"/>
  </cols>
  <sheetData>
    <row r="1" spans="1:12" ht="18.3" x14ac:dyDescent="0.7">
      <c r="A1" s="2" t="str">
        <f>'Cover and Instructions'!A1</f>
        <v>Georgia State Health Benefit Plan MHPAEA Parity</v>
      </c>
      <c r="L1" s="41" t="s">
        <v>59</v>
      </c>
    </row>
    <row r="2" spans="1:12" ht="25.8" x14ac:dyDescent="0.95">
      <c r="A2" s="3" t="s">
        <v>1</v>
      </c>
    </row>
    <row r="3" spans="1:12" ht="20.399999999999999" x14ac:dyDescent="0.75">
      <c r="A3" s="7" t="s">
        <v>164</v>
      </c>
    </row>
    <row r="5" spans="1:12" x14ac:dyDescent="0.55000000000000004">
      <c r="A5" s="12" t="s">
        <v>60</v>
      </c>
    </row>
    <row r="7" spans="1:12" x14ac:dyDescent="0.55000000000000004">
      <c r="A7" s="384" t="s">
        <v>61</v>
      </c>
      <c r="B7" s="384"/>
      <c r="C7" s="384"/>
      <c r="D7" s="384"/>
      <c r="E7" s="384"/>
      <c r="F7" s="384"/>
      <c r="G7" s="384"/>
      <c r="H7" s="384"/>
      <c r="I7" s="384"/>
      <c r="J7" s="384"/>
      <c r="K7" s="384"/>
      <c r="L7" s="384"/>
    </row>
    <row r="8" spans="1:12" x14ac:dyDescent="0.55000000000000004">
      <c r="A8" s="384"/>
      <c r="B8" s="384"/>
      <c r="C8" s="384"/>
      <c r="D8" s="384"/>
      <c r="E8" s="384"/>
      <c r="F8" s="384"/>
      <c r="G8" s="384"/>
      <c r="H8" s="384"/>
      <c r="I8" s="384"/>
      <c r="J8" s="384"/>
      <c r="K8" s="384"/>
      <c r="L8" s="384"/>
    </row>
    <row r="9" spans="1:12" x14ac:dyDescent="0.55000000000000004">
      <c r="A9" s="6"/>
      <c r="B9" s="6"/>
      <c r="C9" s="6"/>
      <c r="D9" s="6"/>
      <c r="E9" s="6"/>
      <c r="F9" s="6"/>
      <c r="G9" s="6"/>
      <c r="H9" s="6"/>
      <c r="I9" s="6"/>
      <c r="J9" s="6"/>
      <c r="K9" s="6"/>
      <c r="L9" s="6"/>
    </row>
    <row r="10" spans="1:12" x14ac:dyDescent="0.55000000000000004">
      <c r="A10" s="384" t="s">
        <v>62</v>
      </c>
      <c r="B10" s="384"/>
      <c r="C10" s="384"/>
      <c r="D10" s="384"/>
      <c r="E10" s="384"/>
      <c r="F10" s="384"/>
      <c r="G10" s="384"/>
      <c r="H10" s="384"/>
      <c r="I10" s="384"/>
      <c r="J10" s="384"/>
      <c r="K10" s="384"/>
      <c r="L10" s="384"/>
    </row>
    <row r="11" spans="1:12" x14ac:dyDescent="0.55000000000000004">
      <c r="A11" s="384"/>
      <c r="B11" s="384"/>
      <c r="C11" s="384"/>
      <c r="D11" s="384"/>
      <c r="E11" s="384"/>
      <c r="F11" s="384"/>
      <c r="G11" s="384"/>
      <c r="H11" s="384"/>
      <c r="I11" s="384"/>
      <c r="J11" s="384"/>
      <c r="K11" s="384"/>
      <c r="L11" s="384"/>
    </row>
    <row r="13" spans="1:12" x14ac:dyDescent="0.55000000000000004">
      <c r="A13" s="12" t="s">
        <v>165</v>
      </c>
    </row>
    <row r="15" spans="1:12" x14ac:dyDescent="0.55000000000000004">
      <c r="A15" s="9" t="s">
        <v>166</v>
      </c>
    </row>
    <row r="16" spans="1:12" x14ac:dyDescent="0.55000000000000004">
      <c r="A16" s="384" t="s">
        <v>167</v>
      </c>
      <c r="B16" s="384"/>
      <c r="C16" s="384"/>
      <c r="D16" s="384"/>
      <c r="E16" s="384"/>
      <c r="F16" s="384"/>
      <c r="G16" s="384"/>
      <c r="H16" s="384"/>
      <c r="I16" s="384"/>
      <c r="J16" s="384"/>
      <c r="K16" s="384"/>
      <c r="L16" s="384"/>
    </row>
    <row r="17" spans="1:12" x14ac:dyDescent="0.55000000000000004">
      <c r="A17" s="384"/>
      <c r="B17" s="384"/>
      <c r="C17" s="384"/>
      <c r="D17" s="384"/>
      <c r="E17" s="384"/>
      <c r="F17" s="384"/>
      <c r="G17" s="384"/>
      <c r="H17" s="384"/>
      <c r="I17" s="384"/>
      <c r="J17" s="384"/>
      <c r="K17" s="384"/>
      <c r="L17" s="384"/>
    </row>
    <row r="18" spans="1:12" x14ac:dyDescent="0.55000000000000004">
      <c r="A18" s="384"/>
      <c r="B18" s="384"/>
      <c r="C18" s="384"/>
      <c r="D18" s="384"/>
      <c r="E18" s="384"/>
      <c r="F18" s="384"/>
      <c r="G18" s="384"/>
      <c r="H18" s="384"/>
      <c r="I18" s="384"/>
      <c r="J18" s="384"/>
      <c r="K18" s="384"/>
      <c r="L18" s="384"/>
    </row>
    <row r="19" spans="1:12" x14ac:dyDescent="0.55000000000000004">
      <c r="A19" s="384"/>
      <c r="B19" s="384"/>
      <c r="C19" s="384"/>
      <c r="D19" s="384"/>
      <c r="E19" s="384"/>
      <c r="F19" s="384"/>
      <c r="G19" s="384"/>
      <c r="H19" s="384"/>
      <c r="I19" s="384"/>
      <c r="J19" s="384"/>
      <c r="K19" s="384"/>
      <c r="L19" s="384"/>
    </row>
    <row r="21" spans="1:12" x14ac:dyDescent="0.55000000000000004">
      <c r="A21" s="9" t="s">
        <v>168</v>
      </c>
    </row>
    <row r="22" spans="1:12" x14ac:dyDescent="0.55000000000000004">
      <c r="A22" s="384" t="s">
        <v>169</v>
      </c>
      <c r="B22" s="384"/>
      <c r="C22" s="384"/>
      <c r="D22" s="384"/>
      <c r="E22" s="384"/>
      <c r="F22" s="384"/>
      <c r="G22" s="384"/>
      <c r="H22" s="384"/>
      <c r="I22" s="384"/>
      <c r="J22" s="384"/>
      <c r="K22" s="384"/>
      <c r="L22" s="384"/>
    </row>
    <row r="23" spans="1:12" x14ac:dyDescent="0.55000000000000004">
      <c r="A23" s="384"/>
      <c r="B23" s="384"/>
      <c r="C23" s="384"/>
      <c r="D23" s="384"/>
      <c r="E23" s="384"/>
      <c r="F23" s="384"/>
      <c r="G23" s="384"/>
      <c r="H23" s="384"/>
      <c r="I23" s="384"/>
      <c r="J23" s="384"/>
      <c r="K23" s="384"/>
      <c r="L23" s="384"/>
    </row>
    <row r="25" spans="1:12" x14ac:dyDescent="0.55000000000000004">
      <c r="B25" s="5" t="s">
        <v>170</v>
      </c>
      <c r="C25" s="384" t="s">
        <v>171</v>
      </c>
      <c r="D25" s="384"/>
      <c r="E25" s="384"/>
      <c r="F25" s="384"/>
      <c r="G25" s="384"/>
      <c r="H25" s="384"/>
      <c r="I25" s="384"/>
      <c r="J25" s="384"/>
      <c r="K25" s="384"/>
      <c r="L25" s="384"/>
    </row>
    <row r="26" spans="1:12" x14ac:dyDescent="0.55000000000000004">
      <c r="C26" s="384"/>
      <c r="D26" s="384"/>
      <c r="E26" s="384"/>
      <c r="F26" s="384"/>
      <c r="G26" s="384"/>
      <c r="H26" s="384"/>
      <c r="I26" s="384"/>
      <c r="J26" s="384"/>
      <c r="K26" s="384"/>
      <c r="L26" s="384"/>
    </row>
    <row r="27" spans="1:12" x14ac:dyDescent="0.55000000000000004">
      <c r="C27" s="384"/>
      <c r="D27" s="384"/>
      <c r="E27" s="384"/>
      <c r="F27" s="384"/>
      <c r="G27" s="384"/>
      <c r="H27" s="384"/>
      <c r="I27" s="384"/>
      <c r="J27" s="384"/>
      <c r="K27" s="384"/>
      <c r="L27" s="384"/>
    </row>
    <row r="29" spans="1:12" x14ac:dyDescent="0.55000000000000004">
      <c r="B29" s="5" t="s">
        <v>172</v>
      </c>
      <c r="C29" s="384" t="s">
        <v>173</v>
      </c>
      <c r="D29" s="384"/>
      <c r="E29" s="384"/>
      <c r="F29" s="384"/>
      <c r="G29" s="384"/>
      <c r="H29" s="384"/>
      <c r="I29" s="384"/>
      <c r="J29" s="384"/>
      <c r="K29" s="384"/>
      <c r="L29" s="384"/>
    </row>
    <row r="30" spans="1:12" x14ac:dyDescent="0.55000000000000004">
      <c r="C30" s="384"/>
      <c r="D30" s="384"/>
      <c r="E30" s="384"/>
      <c r="F30" s="384"/>
      <c r="G30" s="384"/>
      <c r="H30" s="384"/>
      <c r="I30" s="384"/>
      <c r="J30" s="384"/>
      <c r="K30" s="384"/>
      <c r="L30" s="384"/>
    </row>
    <row r="31" spans="1:12" x14ac:dyDescent="0.55000000000000004">
      <c r="C31" s="384"/>
      <c r="D31" s="384"/>
      <c r="E31" s="384"/>
      <c r="F31" s="384"/>
      <c r="G31" s="384"/>
      <c r="H31" s="384"/>
      <c r="I31" s="384"/>
      <c r="J31" s="384"/>
      <c r="K31" s="384"/>
      <c r="L31" s="384"/>
    </row>
    <row r="33" spans="1:12" x14ac:dyDescent="0.55000000000000004">
      <c r="A33" s="9" t="s">
        <v>174</v>
      </c>
    </row>
    <row r="34" spans="1:12" x14ac:dyDescent="0.55000000000000004">
      <c r="A34" s="384" t="s">
        <v>175</v>
      </c>
      <c r="B34" s="384"/>
      <c r="C34" s="384"/>
      <c r="D34" s="384"/>
      <c r="E34" s="384"/>
      <c r="F34" s="384"/>
      <c r="G34" s="384"/>
      <c r="H34" s="384"/>
      <c r="I34" s="384"/>
      <c r="J34" s="384"/>
      <c r="K34" s="384"/>
      <c r="L34" s="384"/>
    </row>
    <row r="35" spans="1:12" x14ac:dyDescent="0.55000000000000004">
      <c r="A35" s="384"/>
      <c r="B35" s="384"/>
      <c r="C35" s="384"/>
      <c r="D35" s="384"/>
      <c r="E35" s="384"/>
      <c r="F35" s="384"/>
      <c r="G35" s="384"/>
      <c r="H35" s="384"/>
      <c r="I35" s="384"/>
      <c r="J35" s="384"/>
      <c r="K35" s="384"/>
      <c r="L35" s="384"/>
    </row>
    <row r="36" spans="1:12" x14ac:dyDescent="0.55000000000000004">
      <c r="A36" s="384"/>
      <c r="B36" s="384"/>
      <c r="C36" s="384"/>
      <c r="D36" s="384"/>
      <c r="E36" s="384"/>
      <c r="F36" s="384"/>
      <c r="G36" s="384"/>
      <c r="H36" s="384"/>
      <c r="I36" s="384"/>
      <c r="J36" s="384"/>
      <c r="K36" s="384"/>
      <c r="L36" s="384"/>
    </row>
    <row r="37" spans="1:12" x14ac:dyDescent="0.55000000000000004">
      <c r="A37" s="384"/>
      <c r="B37" s="384"/>
      <c r="C37" s="384"/>
      <c r="D37" s="384"/>
      <c r="E37" s="384"/>
      <c r="F37" s="384"/>
      <c r="G37" s="384"/>
      <c r="H37" s="384"/>
      <c r="I37" s="384"/>
      <c r="J37" s="384"/>
      <c r="K37" s="384"/>
      <c r="L37" s="384"/>
    </row>
    <row r="39" spans="1:12" x14ac:dyDescent="0.55000000000000004">
      <c r="A39" s="9" t="s">
        <v>176</v>
      </c>
    </row>
    <row r="40" spans="1:12" x14ac:dyDescent="0.55000000000000004">
      <c r="A40" s="384" t="s">
        <v>177</v>
      </c>
      <c r="B40" s="384"/>
      <c r="C40" s="384"/>
      <c r="D40" s="384"/>
      <c r="E40" s="384"/>
      <c r="F40" s="384"/>
      <c r="G40" s="384"/>
      <c r="H40" s="384"/>
      <c r="I40" s="384"/>
      <c r="J40" s="384"/>
      <c r="K40" s="384"/>
      <c r="L40" s="384"/>
    </row>
    <row r="41" spans="1:12" x14ac:dyDescent="0.55000000000000004">
      <c r="A41" s="384"/>
      <c r="B41" s="384"/>
      <c r="C41" s="384"/>
      <c r="D41" s="384"/>
      <c r="E41" s="384"/>
      <c r="F41" s="384"/>
      <c r="G41" s="384"/>
      <c r="H41" s="384"/>
      <c r="I41" s="384"/>
      <c r="J41" s="384"/>
      <c r="K41" s="384"/>
      <c r="L41" s="384"/>
    </row>
    <row r="43" spans="1:12" x14ac:dyDescent="0.55000000000000004">
      <c r="B43" s="5" t="s">
        <v>178</v>
      </c>
      <c r="C43" t="s">
        <v>179</v>
      </c>
    </row>
    <row r="45" spans="1:12" x14ac:dyDescent="0.55000000000000004">
      <c r="B45" s="5" t="s">
        <v>180</v>
      </c>
      <c r="C45" s="384" t="s">
        <v>181</v>
      </c>
      <c r="D45" s="384"/>
      <c r="E45" s="384"/>
      <c r="F45" s="384"/>
      <c r="G45" s="384"/>
      <c r="H45" s="384"/>
      <c r="I45" s="384"/>
      <c r="J45" s="384"/>
      <c r="K45" s="384"/>
      <c r="L45" s="384"/>
    </row>
    <row r="46" spans="1:12" x14ac:dyDescent="0.55000000000000004">
      <c r="C46" s="384"/>
      <c r="D46" s="384"/>
      <c r="E46" s="384"/>
      <c r="F46" s="384"/>
      <c r="G46" s="384"/>
      <c r="H46" s="384"/>
      <c r="I46" s="384"/>
      <c r="J46" s="384"/>
      <c r="K46" s="384"/>
      <c r="L46" s="384"/>
    </row>
    <row r="48" spans="1:12" x14ac:dyDescent="0.55000000000000004">
      <c r="A48" s="12" t="s">
        <v>182</v>
      </c>
    </row>
    <row r="49" spans="1:12" ht="15" customHeight="1" x14ac:dyDescent="0.55000000000000004">
      <c r="A49" s="399" t="s">
        <v>183</v>
      </c>
      <c r="B49" s="399"/>
      <c r="C49" s="399"/>
      <c r="D49" s="399"/>
      <c r="E49" s="399"/>
      <c r="F49" s="399"/>
      <c r="G49" s="399"/>
      <c r="H49" s="399"/>
      <c r="I49" s="399"/>
      <c r="J49" s="399"/>
      <c r="K49" s="399"/>
      <c r="L49" s="399"/>
    </row>
    <row r="50" spans="1:12" x14ac:dyDescent="0.55000000000000004">
      <c r="A50" s="399"/>
      <c r="B50" s="399"/>
      <c r="C50" s="399"/>
      <c r="D50" s="399"/>
      <c r="E50" s="399"/>
      <c r="F50" s="399"/>
      <c r="G50" s="399"/>
      <c r="H50" s="399"/>
      <c r="I50" s="399"/>
      <c r="J50" s="399"/>
      <c r="K50" s="399"/>
      <c r="L50" s="399"/>
    </row>
    <row r="52" spans="1:12" x14ac:dyDescent="0.55000000000000004">
      <c r="B52" s="27" t="s">
        <v>184</v>
      </c>
    </row>
    <row r="53" spans="1:12" ht="15" customHeight="1" x14ac:dyDescent="0.55000000000000004">
      <c r="B53" s="399" t="s">
        <v>185</v>
      </c>
      <c r="C53" s="399"/>
      <c r="D53" s="399"/>
      <c r="E53" s="399"/>
      <c r="F53" s="399"/>
      <c r="G53" s="399"/>
      <c r="H53" s="399"/>
      <c r="I53" s="399"/>
      <c r="J53" s="399"/>
      <c r="K53" s="399"/>
      <c r="L53" s="399"/>
    </row>
    <row r="54" spans="1:12" x14ac:dyDescent="0.55000000000000004">
      <c r="B54" s="399"/>
      <c r="C54" s="399"/>
      <c r="D54" s="399"/>
      <c r="E54" s="399"/>
      <c r="F54" s="399"/>
      <c r="G54" s="399"/>
      <c r="H54" s="399"/>
      <c r="I54" s="399"/>
      <c r="J54" s="399"/>
      <c r="K54" s="399"/>
      <c r="L54" s="399"/>
    </row>
    <row r="55" spans="1:12" x14ac:dyDescent="0.55000000000000004">
      <c r="B55" s="399"/>
      <c r="C55" s="399"/>
      <c r="D55" s="399"/>
      <c r="E55" s="399"/>
      <c r="F55" s="399"/>
      <c r="G55" s="399"/>
      <c r="H55" s="399"/>
      <c r="I55" s="399"/>
      <c r="J55" s="399"/>
      <c r="K55" s="399"/>
      <c r="L55" s="399"/>
    </row>
    <row r="57" spans="1:12" x14ac:dyDescent="0.55000000000000004">
      <c r="B57" s="27" t="s">
        <v>186</v>
      </c>
    </row>
    <row r="58" spans="1:12" x14ac:dyDescent="0.55000000000000004">
      <c r="B58" s="399" t="s">
        <v>187</v>
      </c>
      <c r="C58" s="399"/>
      <c r="D58" s="399"/>
      <c r="E58" s="399"/>
      <c r="F58" s="399"/>
      <c r="G58" s="399"/>
      <c r="H58" s="399"/>
      <c r="I58" s="399"/>
      <c r="J58" s="399"/>
      <c r="K58" s="399"/>
      <c r="L58" s="399"/>
    </row>
    <row r="59" spans="1:12" x14ac:dyDescent="0.55000000000000004">
      <c r="B59" s="399"/>
      <c r="C59" s="399"/>
      <c r="D59" s="399"/>
      <c r="E59" s="399"/>
      <c r="F59" s="399"/>
      <c r="G59" s="399"/>
      <c r="H59" s="399"/>
      <c r="I59" s="399"/>
      <c r="J59" s="399"/>
      <c r="K59" s="399"/>
      <c r="L59" s="399"/>
    </row>
    <row r="60" spans="1:12" x14ac:dyDescent="0.55000000000000004">
      <c r="B60" s="399"/>
      <c r="C60" s="399"/>
      <c r="D60" s="399"/>
      <c r="E60" s="399"/>
      <c r="F60" s="399"/>
      <c r="G60" s="399"/>
      <c r="H60" s="399"/>
      <c r="I60" s="399"/>
      <c r="J60" s="399"/>
      <c r="K60" s="399"/>
      <c r="L60" s="399"/>
    </row>
    <row r="61" spans="1:12" x14ac:dyDescent="0.55000000000000004">
      <c r="B61" s="399"/>
      <c r="C61" s="399"/>
      <c r="D61" s="399"/>
      <c r="E61" s="399"/>
      <c r="F61" s="399"/>
      <c r="G61" s="399"/>
      <c r="H61" s="399"/>
      <c r="I61" s="399"/>
      <c r="J61" s="399"/>
      <c r="K61" s="399"/>
      <c r="L61" s="399"/>
    </row>
    <row r="63" spans="1:12" x14ac:dyDescent="0.55000000000000004">
      <c r="B63" s="27" t="s">
        <v>188</v>
      </c>
    </row>
    <row r="64" spans="1:12" ht="15" customHeight="1" x14ac:dyDescent="0.55000000000000004">
      <c r="B64" s="399" t="s">
        <v>189</v>
      </c>
      <c r="C64" s="399"/>
      <c r="D64" s="399"/>
      <c r="E64" s="399"/>
      <c r="F64" s="399"/>
      <c r="G64" s="399"/>
      <c r="H64" s="399"/>
      <c r="I64" s="399"/>
      <c r="J64" s="399"/>
      <c r="K64" s="399"/>
      <c r="L64" s="399"/>
    </row>
    <row r="65" spans="1:12" x14ac:dyDescent="0.55000000000000004">
      <c r="B65" s="399"/>
      <c r="C65" s="399"/>
      <c r="D65" s="399"/>
      <c r="E65" s="399"/>
      <c r="F65" s="399"/>
      <c r="G65" s="399"/>
      <c r="H65" s="399"/>
      <c r="I65" s="399"/>
      <c r="J65" s="399"/>
      <c r="K65" s="399"/>
      <c r="L65" s="399"/>
    </row>
    <row r="66" spans="1:12" x14ac:dyDescent="0.55000000000000004">
      <c r="B66" s="399"/>
      <c r="C66" s="399"/>
      <c r="D66" s="399"/>
      <c r="E66" s="399"/>
      <c r="F66" s="399"/>
      <c r="G66" s="399"/>
      <c r="H66" s="399"/>
      <c r="I66" s="399"/>
      <c r="J66" s="399"/>
      <c r="K66" s="399"/>
      <c r="L66" s="399"/>
    </row>
    <row r="67" spans="1:12" x14ac:dyDescent="0.55000000000000004">
      <c r="B67" s="399"/>
      <c r="C67" s="399"/>
      <c r="D67" s="399"/>
      <c r="E67" s="399"/>
      <c r="F67" s="399"/>
      <c r="G67" s="399"/>
      <c r="H67" s="399"/>
      <c r="I67" s="399"/>
      <c r="J67" s="399"/>
      <c r="K67" s="399"/>
      <c r="L67" s="399"/>
    </row>
    <row r="70" spans="1:12" ht="15" customHeight="1" x14ac:dyDescent="0.55000000000000004">
      <c r="A70" s="398" t="s">
        <v>109</v>
      </c>
      <c r="B70" s="398"/>
      <c r="C70" s="398"/>
      <c r="D70" s="398"/>
      <c r="E70" s="398"/>
      <c r="F70" s="398"/>
      <c r="G70" s="398"/>
      <c r="H70" s="398"/>
      <c r="I70" s="398"/>
      <c r="J70" s="398"/>
      <c r="K70" s="398"/>
      <c r="L70" s="398"/>
    </row>
    <row r="71" spans="1:12" x14ac:dyDescent="0.55000000000000004">
      <c r="A71" s="398"/>
      <c r="B71" s="398"/>
      <c r="C71" s="398"/>
      <c r="D71" s="398"/>
      <c r="E71" s="398"/>
      <c r="F71" s="398"/>
      <c r="G71" s="398"/>
      <c r="H71" s="398"/>
      <c r="I71" s="398"/>
      <c r="J71" s="398"/>
      <c r="K71" s="398"/>
      <c r="L71" s="398"/>
    </row>
  </sheetData>
  <sheetProtection algorithmName="SHA-512" hashValue="OgvzvvrM8RAhkMCI4yMFNfOdxPiqubVj0yoVUddyCpk+rl0bFTuHE/iHGk3gWfOxz6E/Zb02yWxrK/awSqxVYA==" saltValue="QgqngDvPZEqperBJ5KdMRw==" spinCount="100000" sheet="1" objects="1" scenarios="1"/>
  <customSheetViews>
    <customSheetView guid="{13810DCC-AA08-45AA-A2EB-614B3F1533B3}" showGridLines="0">
      <pane ySplit="4" topLeftCell="A26" activePane="bottomLeft" state="frozen"/>
      <selection pane="bottomLeft" activeCell="B13" sqref="B13"/>
      <pageMargins left="0" right="0" top="0" bottom="0" header="0" footer="0"/>
      <pageSetup orientation="portrait" horizontalDpi="1200" verticalDpi="1200" r:id="rId1"/>
    </customSheetView>
  </customSheetViews>
  <mergeCells count="14">
    <mergeCell ref="A70:L71"/>
    <mergeCell ref="B53:L55"/>
    <mergeCell ref="B58:L61"/>
    <mergeCell ref="B64:L67"/>
    <mergeCell ref="A49:L50"/>
    <mergeCell ref="A34:L37"/>
    <mergeCell ref="A40:L41"/>
    <mergeCell ref="C45:L46"/>
    <mergeCell ref="C29:L31"/>
    <mergeCell ref="A7:L8"/>
    <mergeCell ref="A10:L11"/>
    <mergeCell ref="A16:L19"/>
    <mergeCell ref="A22:L23"/>
    <mergeCell ref="C25:L27"/>
  </mergeCells>
  <pageMargins left="0.7" right="0.7" top="0.75" bottom="0.75" header="0.3" footer="0.3"/>
  <pageSetup orientation="portrait" horizontalDpi="1200" verticalDpi="1200" r:id="rId2"/>
  <ignoredErrors>
    <ignoredError sqref="B25:B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CC5CA"/>
  </sheetPr>
  <dimension ref="A1:M76"/>
  <sheetViews>
    <sheetView showGridLines="0" zoomScaleNormal="100" workbookViewId="0">
      <pane ySplit="4" topLeftCell="A5" activePane="bottomLeft" state="frozen"/>
      <selection pane="bottomLeft" activeCell="P63" sqref="P63"/>
    </sheetView>
  </sheetViews>
  <sheetFormatPr defaultColWidth="9.15625" defaultRowHeight="14.4" x14ac:dyDescent="0.55000000000000004"/>
  <cols>
    <col min="1" max="1" width="5.15625" customWidth="1"/>
    <col min="2" max="2" width="4.578125" customWidth="1"/>
  </cols>
  <sheetData>
    <row r="1" spans="1:13" ht="18.3" x14ac:dyDescent="0.7">
      <c r="A1" s="2" t="str">
        <f>'Cover and Instructions'!A1</f>
        <v>Georgia State Health Benefit Plan MHPAEA Parity</v>
      </c>
      <c r="M1" s="41" t="s">
        <v>59</v>
      </c>
    </row>
    <row r="2" spans="1:13" ht="25.8" x14ac:dyDescent="0.95">
      <c r="A2" s="3" t="s">
        <v>1</v>
      </c>
    </row>
    <row r="3" spans="1:13" ht="20.399999999999999" x14ac:dyDescent="0.75">
      <c r="A3" s="7" t="s">
        <v>190</v>
      </c>
    </row>
    <row r="5" spans="1:13" x14ac:dyDescent="0.55000000000000004">
      <c r="A5" s="12" t="s">
        <v>60</v>
      </c>
    </row>
    <row r="7" spans="1:13" ht="15" customHeight="1" x14ac:dyDescent="0.55000000000000004">
      <c r="A7" s="384" t="s">
        <v>63</v>
      </c>
      <c r="B7" s="384"/>
      <c r="C7" s="384"/>
      <c r="D7" s="384"/>
      <c r="E7" s="384"/>
      <c r="F7" s="384"/>
      <c r="G7" s="384"/>
      <c r="H7" s="384"/>
      <c r="I7" s="384"/>
      <c r="J7" s="384"/>
      <c r="K7" s="384"/>
      <c r="L7" s="384"/>
      <c r="M7" s="384"/>
    </row>
    <row r="8" spans="1:13" x14ac:dyDescent="0.55000000000000004">
      <c r="A8" s="384"/>
      <c r="B8" s="384"/>
      <c r="C8" s="384"/>
      <c r="D8" s="384"/>
      <c r="E8" s="384"/>
      <c r="F8" s="384"/>
      <c r="G8" s="384"/>
      <c r="H8" s="384"/>
      <c r="I8" s="384"/>
      <c r="J8" s="384"/>
      <c r="K8" s="384"/>
      <c r="L8" s="384"/>
      <c r="M8" s="384"/>
    </row>
    <row r="10" spans="1:13" x14ac:dyDescent="0.55000000000000004">
      <c r="A10" s="400" t="s">
        <v>191</v>
      </c>
      <c r="B10" s="400"/>
      <c r="C10" s="400"/>
      <c r="D10" s="400"/>
      <c r="E10" s="400"/>
      <c r="F10" s="400"/>
      <c r="G10" s="400"/>
      <c r="H10" s="400"/>
      <c r="I10" s="400"/>
      <c r="J10" s="400"/>
      <c r="K10" s="400"/>
      <c r="L10" s="400"/>
      <c r="M10" s="400"/>
    </row>
    <row r="11" spans="1:13" x14ac:dyDescent="0.55000000000000004">
      <c r="A11" s="400"/>
      <c r="B11" s="400"/>
      <c r="C11" s="400"/>
      <c r="D11" s="400"/>
      <c r="E11" s="400"/>
      <c r="F11" s="400"/>
      <c r="G11" s="400"/>
      <c r="H11" s="400"/>
      <c r="I11" s="400"/>
      <c r="J11" s="400"/>
      <c r="K11" s="400"/>
      <c r="L11" s="400"/>
      <c r="M11" s="400"/>
    </row>
    <row r="12" spans="1:13" x14ac:dyDescent="0.55000000000000004">
      <c r="A12" s="400"/>
      <c r="B12" s="400"/>
      <c r="C12" s="400"/>
      <c r="D12" s="400"/>
      <c r="E12" s="400"/>
      <c r="F12" s="400"/>
      <c r="G12" s="400"/>
      <c r="H12" s="400"/>
      <c r="I12" s="400"/>
      <c r="J12" s="400"/>
      <c r="K12" s="400"/>
      <c r="L12" s="400"/>
      <c r="M12" s="400"/>
    </row>
    <row r="13" spans="1:13" x14ac:dyDescent="0.55000000000000004">
      <c r="A13" s="400"/>
      <c r="B13" s="400"/>
      <c r="C13" s="400"/>
      <c r="D13" s="400"/>
      <c r="E13" s="400"/>
      <c r="F13" s="400"/>
      <c r="G13" s="400"/>
      <c r="H13" s="400"/>
      <c r="I13" s="400"/>
      <c r="J13" s="400"/>
      <c r="K13" s="400"/>
      <c r="L13" s="400"/>
      <c r="M13" s="400"/>
    </row>
    <row r="14" spans="1:13" x14ac:dyDescent="0.55000000000000004">
      <c r="A14" s="6"/>
      <c r="B14" s="6"/>
      <c r="C14" s="6"/>
      <c r="D14" s="6"/>
      <c r="E14" s="6"/>
      <c r="F14" s="6"/>
      <c r="G14" s="6"/>
      <c r="H14" s="6"/>
      <c r="I14" s="6"/>
      <c r="J14" s="6"/>
      <c r="K14" s="6"/>
      <c r="L14" s="6"/>
      <c r="M14" s="6"/>
    </row>
    <row r="15" spans="1:13" x14ac:dyDescent="0.55000000000000004">
      <c r="A15" s="400" t="s">
        <v>192</v>
      </c>
      <c r="B15" s="400"/>
      <c r="C15" s="400"/>
      <c r="D15" s="400"/>
      <c r="E15" s="400"/>
      <c r="F15" s="400"/>
      <c r="G15" s="400"/>
      <c r="H15" s="400"/>
      <c r="I15" s="400"/>
      <c r="J15" s="400"/>
      <c r="K15" s="400"/>
      <c r="L15" s="400"/>
      <c r="M15" s="400"/>
    </row>
    <row r="16" spans="1:13" x14ac:dyDescent="0.55000000000000004">
      <c r="A16" s="400"/>
      <c r="B16" s="400"/>
      <c r="C16" s="400"/>
      <c r="D16" s="400"/>
      <c r="E16" s="400"/>
      <c r="F16" s="400"/>
      <c r="G16" s="400"/>
      <c r="H16" s="400"/>
      <c r="I16" s="400"/>
      <c r="J16" s="400"/>
      <c r="K16" s="400"/>
      <c r="L16" s="400"/>
      <c r="M16" s="400"/>
    </row>
    <row r="17" spans="1:13" x14ac:dyDescent="0.55000000000000004">
      <c r="A17" s="400"/>
      <c r="B17" s="400"/>
      <c r="C17" s="400"/>
      <c r="D17" s="400"/>
      <c r="E17" s="400"/>
      <c r="F17" s="400"/>
      <c r="G17" s="400"/>
      <c r="H17" s="400"/>
      <c r="I17" s="400"/>
      <c r="J17" s="400"/>
      <c r="K17" s="400"/>
      <c r="L17" s="400"/>
      <c r="M17" s="400"/>
    </row>
    <row r="18" spans="1:13" x14ac:dyDescent="0.55000000000000004">
      <c r="A18" s="400"/>
      <c r="B18" s="400"/>
      <c r="C18" s="400"/>
      <c r="D18" s="400"/>
      <c r="E18" s="400"/>
      <c r="F18" s="400"/>
      <c r="G18" s="400"/>
      <c r="H18" s="400"/>
      <c r="I18" s="400"/>
      <c r="J18" s="400"/>
      <c r="K18" s="400"/>
      <c r="L18" s="400"/>
      <c r="M18" s="400"/>
    </row>
    <row r="19" spans="1:13" x14ac:dyDescent="0.55000000000000004">
      <c r="A19" s="400"/>
      <c r="B19" s="400"/>
      <c r="C19" s="400"/>
      <c r="D19" s="400"/>
      <c r="E19" s="400"/>
      <c r="F19" s="400"/>
      <c r="G19" s="400"/>
      <c r="H19" s="400"/>
      <c r="I19" s="400"/>
      <c r="J19" s="400"/>
      <c r="K19" s="400"/>
      <c r="L19" s="400"/>
      <c r="M19" s="400"/>
    </row>
    <row r="20" spans="1:13" x14ac:dyDescent="0.55000000000000004">
      <c r="A20" s="400"/>
      <c r="B20" s="400"/>
      <c r="C20" s="400"/>
      <c r="D20" s="400"/>
      <c r="E20" s="400"/>
      <c r="F20" s="400"/>
      <c r="G20" s="400"/>
      <c r="H20" s="400"/>
      <c r="I20" s="400"/>
      <c r="J20" s="400"/>
      <c r="K20" s="400"/>
      <c r="L20" s="400"/>
      <c r="M20" s="400"/>
    </row>
    <row r="21" spans="1:13" x14ac:dyDescent="0.55000000000000004">
      <c r="A21" s="400"/>
      <c r="B21" s="400"/>
      <c r="C21" s="400"/>
      <c r="D21" s="400"/>
      <c r="E21" s="400"/>
      <c r="F21" s="400"/>
      <c r="G21" s="400"/>
      <c r="H21" s="400"/>
      <c r="I21" s="400"/>
      <c r="J21" s="400"/>
      <c r="K21" s="400"/>
      <c r="L21" s="400"/>
      <c r="M21" s="400"/>
    </row>
    <row r="22" spans="1:13" x14ac:dyDescent="0.55000000000000004">
      <c r="A22" s="400"/>
      <c r="B22" s="400"/>
      <c r="C22" s="400"/>
      <c r="D22" s="400"/>
      <c r="E22" s="400"/>
      <c r="F22" s="400"/>
      <c r="G22" s="400"/>
      <c r="H22" s="400"/>
      <c r="I22" s="400"/>
      <c r="J22" s="400"/>
      <c r="K22" s="400"/>
      <c r="L22" s="400"/>
      <c r="M22" s="400"/>
    </row>
    <row r="23" spans="1:13" x14ac:dyDescent="0.55000000000000004">
      <c r="A23" s="400"/>
      <c r="B23" s="400"/>
      <c r="C23" s="400"/>
      <c r="D23" s="400"/>
      <c r="E23" s="400"/>
      <c r="F23" s="400"/>
      <c r="G23" s="400"/>
      <c r="H23" s="400"/>
      <c r="I23" s="400"/>
      <c r="J23" s="400"/>
      <c r="K23" s="400"/>
      <c r="L23" s="400"/>
      <c r="M23" s="400"/>
    </row>
    <row r="24" spans="1:13" x14ac:dyDescent="0.55000000000000004">
      <c r="A24" s="400"/>
      <c r="B24" s="400"/>
      <c r="C24" s="400"/>
      <c r="D24" s="400"/>
      <c r="E24" s="400"/>
      <c r="F24" s="400"/>
      <c r="G24" s="400"/>
      <c r="H24" s="400"/>
      <c r="I24" s="400"/>
      <c r="J24" s="400"/>
      <c r="K24" s="400"/>
      <c r="L24" s="400"/>
      <c r="M24" s="400"/>
    </row>
    <row r="25" spans="1:13" x14ac:dyDescent="0.55000000000000004">
      <c r="A25" s="6"/>
      <c r="B25" s="6"/>
      <c r="C25" s="6"/>
      <c r="D25" s="6"/>
      <c r="E25" s="6"/>
      <c r="F25" s="6"/>
      <c r="G25" s="6"/>
      <c r="H25" s="6"/>
      <c r="I25" s="6"/>
      <c r="J25" s="6"/>
      <c r="K25" s="6"/>
      <c r="L25" s="6"/>
      <c r="M25" s="6"/>
    </row>
    <row r="26" spans="1:13" x14ac:dyDescent="0.55000000000000004">
      <c r="A26" s="12" t="s">
        <v>193</v>
      </c>
    </row>
    <row r="28" spans="1:13" x14ac:dyDescent="0.55000000000000004">
      <c r="A28" s="1" t="s">
        <v>194</v>
      </c>
    </row>
    <row r="29" spans="1:13" x14ac:dyDescent="0.55000000000000004">
      <c r="A29" t="s">
        <v>195</v>
      </c>
    </row>
    <row r="31" spans="1:13" x14ac:dyDescent="0.55000000000000004">
      <c r="A31" s="1" t="s">
        <v>196</v>
      </c>
    </row>
    <row r="32" spans="1:13" x14ac:dyDescent="0.55000000000000004">
      <c r="A32" s="384" t="s">
        <v>197</v>
      </c>
      <c r="B32" s="384"/>
      <c r="C32" s="384"/>
      <c r="D32" s="384"/>
      <c r="E32" s="384"/>
      <c r="F32" s="384"/>
      <c r="G32" s="384"/>
      <c r="H32" s="384"/>
      <c r="I32" s="384"/>
      <c r="J32" s="384"/>
      <c r="K32" s="384"/>
      <c r="L32" s="384"/>
      <c r="M32" s="384"/>
    </row>
    <row r="33" spans="1:13" x14ac:dyDescent="0.55000000000000004">
      <c r="A33" s="384"/>
      <c r="B33" s="384"/>
      <c r="C33" s="384"/>
      <c r="D33" s="384"/>
      <c r="E33" s="384"/>
      <c r="F33" s="384"/>
      <c r="G33" s="384"/>
      <c r="H33" s="384"/>
      <c r="I33" s="384"/>
      <c r="J33" s="384"/>
      <c r="K33" s="384"/>
      <c r="L33" s="384"/>
      <c r="M33" s="384"/>
    </row>
    <row r="34" spans="1:13" x14ac:dyDescent="0.55000000000000004">
      <c r="A34" s="384"/>
      <c r="B34" s="384"/>
      <c r="C34" s="384"/>
      <c r="D34" s="384"/>
      <c r="E34" s="384"/>
      <c r="F34" s="384"/>
      <c r="G34" s="384"/>
      <c r="H34" s="384"/>
      <c r="I34" s="384"/>
      <c r="J34" s="384"/>
      <c r="K34" s="384"/>
      <c r="L34" s="384"/>
      <c r="M34" s="384"/>
    </row>
    <row r="35" spans="1:13" x14ac:dyDescent="0.55000000000000004">
      <c r="A35" s="384"/>
      <c r="B35" s="384"/>
      <c r="C35" s="384"/>
      <c r="D35" s="384"/>
      <c r="E35" s="384"/>
      <c r="F35" s="384"/>
      <c r="G35" s="384"/>
      <c r="H35" s="384"/>
      <c r="I35" s="384"/>
      <c r="J35" s="384"/>
      <c r="K35" s="384"/>
      <c r="L35" s="384"/>
      <c r="M35" s="384"/>
    </row>
    <row r="36" spans="1:13" x14ac:dyDescent="0.55000000000000004">
      <c r="A36" s="384"/>
      <c r="B36" s="384"/>
      <c r="C36" s="384"/>
      <c r="D36" s="384"/>
      <c r="E36" s="384"/>
      <c r="F36" s="384"/>
      <c r="G36" s="384"/>
      <c r="H36" s="384"/>
      <c r="I36" s="384"/>
      <c r="J36" s="384"/>
      <c r="K36" s="384"/>
      <c r="L36" s="384"/>
      <c r="M36" s="384"/>
    </row>
    <row r="37" spans="1:13" x14ac:dyDescent="0.55000000000000004">
      <c r="A37" s="6"/>
      <c r="B37" s="6"/>
      <c r="C37" s="6"/>
      <c r="D37" s="6"/>
      <c r="E37" s="6"/>
      <c r="F37" s="6"/>
      <c r="G37" s="6"/>
      <c r="H37" s="6"/>
      <c r="I37" s="6"/>
      <c r="J37" s="6"/>
      <c r="K37" s="6"/>
      <c r="L37" s="6"/>
      <c r="M37" s="6"/>
    </row>
    <row r="38" spans="1:13" x14ac:dyDescent="0.55000000000000004">
      <c r="A38" s="1" t="s">
        <v>198</v>
      </c>
    </row>
    <row r="39" spans="1:13" x14ac:dyDescent="0.55000000000000004">
      <c r="A39" s="384" t="s">
        <v>199</v>
      </c>
      <c r="B39" s="384"/>
      <c r="C39" s="384"/>
      <c r="D39" s="384"/>
      <c r="E39" s="384"/>
      <c r="F39" s="384"/>
      <c r="G39" s="384"/>
      <c r="H39" s="384"/>
      <c r="I39" s="384"/>
      <c r="J39" s="384"/>
      <c r="K39" s="384"/>
      <c r="L39" s="384"/>
      <c r="M39" s="384"/>
    </row>
    <row r="40" spans="1:13" x14ac:dyDescent="0.55000000000000004">
      <c r="A40" s="384"/>
      <c r="B40" s="384"/>
      <c r="C40" s="384"/>
      <c r="D40" s="384"/>
      <c r="E40" s="384"/>
      <c r="F40" s="384"/>
      <c r="G40" s="384"/>
      <c r="H40" s="384"/>
      <c r="I40" s="384"/>
      <c r="J40" s="384"/>
      <c r="K40" s="384"/>
      <c r="L40" s="384"/>
      <c r="M40" s="384"/>
    </row>
    <row r="41" spans="1:13" x14ac:dyDescent="0.55000000000000004">
      <c r="A41" s="384"/>
      <c r="B41" s="384"/>
      <c r="C41" s="384"/>
      <c r="D41" s="384"/>
      <c r="E41" s="384"/>
      <c r="F41" s="384"/>
      <c r="G41" s="384"/>
      <c r="H41" s="384"/>
      <c r="I41" s="384"/>
      <c r="J41" s="384"/>
      <c r="K41" s="384"/>
      <c r="L41" s="384"/>
      <c r="M41" s="384"/>
    </row>
    <row r="42" spans="1:13" x14ac:dyDescent="0.55000000000000004">
      <c r="A42" s="384"/>
      <c r="B42" s="384"/>
      <c r="C42" s="384"/>
      <c r="D42" s="384"/>
      <c r="E42" s="384"/>
      <c r="F42" s="384"/>
      <c r="G42" s="384"/>
      <c r="H42" s="384"/>
      <c r="I42" s="384"/>
      <c r="J42" s="384"/>
      <c r="K42" s="384"/>
      <c r="L42" s="384"/>
      <c r="M42" s="384"/>
    </row>
    <row r="43" spans="1:13" x14ac:dyDescent="0.55000000000000004">
      <c r="B43" s="5" t="s">
        <v>178</v>
      </c>
      <c r="C43" t="s">
        <v>200</v>
      </c>
    </row>
    <row r="44" spans="1:13" x14ac:dyDescent="0.55000000000000004">
      <c r="B44" s="5" t="s">
        <v>180</v>
      </c>
      <c r="C44" t="s">
        <v>201</v>
      </c>
    </row>
    <row r="45" spans="1:13" x14ac:dyDescent="0.55000000000000004">
      <c r="B45" s="5" t="s">
        <v>202</v>
      </c>
      <c r="C45" t="s">
        <v>203</v>
      </c>
    </row>
    <row r="46" spans="1:13" x14ac:dyDescent="0.55000000000000004">
      <c r="B46" s="5" t="s">
        <v>204</v>
      </c>
      <c r="C46" t="s">
        <v>205</v>
      </c>
    </row>
    <row r="48" spans="1:13" x14ac:dyDescent="0.55000000000000004">
      <c r="A48" t="s">
        <v>206</v>
      </c>
    </row>
    <row r="50" spans="1:13" x14ac:dyDescent="0.55000000000000004">
      <c r="A50" s="1" t="s">
        <v>207</v>
      </c>
    </row>
    <row r="51" spans="1:13" x14ac:dyDescent="0.55000000000000004">
      <c r="A51" s="384" t="s">
        <v>208</v>
      </c>
      <c r="B51" s="384"/>
      <c r="C51" s="384"/>
      <c r="D51" s="384"/>
      <c r="E51" s="384"/>
      <c r="F51" s="384"/>
      <c r="G51" s="384"/>
      <c r="H51" s="384"/>
      <c r="I51" s="384"/>
      <c r="J51" s="384"/>
      <c r="K51" s="384"/>
      <c r="L51" s="384"/>
      <c r="M51" s="384"/>
    </row>
    <row r="52" spans="1:13" x14ac:dyDescent="0.55000000000000004">
      <c r="A52" s="384"/>
      <c r="B52" s="384"/>
      <c r="C52" s="384"/>
      <c r="D52" s="384"/>
      <c r="E52" s="384"/>
      <c r="F52" s="384"/>
      <c r="G52" s="384"/>
      <c r="H52" s="384"/>
      <c r="I52" s="384"/>
      <c r="J52" s="384"/>
      <c r="K52" s="384"/>
      <c r="L52" s="384"/>
      <c r="M52" s="384"/>
    </row>
    <row r="53" spans="1:13" x14ac:dyDescent="0.55000000000000004">
      <c r="A53" s="384"/>
      <c r="B53" s="384"/>
      <c r="C53" s="384"/>
      <c r="D53" s="384"/>
      <c r="E53" s="384"/>
      <c r="F53" s="384"/>
      <c r="G53" s="384"/>
      <c r="H53" s="384"/>
      <c r="I53" s="384"/>
      <c r="J53" s="384"/>
      <c r="K53" s="384"/>
      <c r="L53" s="384"/>
      <c r="M53" s="384"/>
    </row>
    <row r="55" spans="1:13" x14ac:dyDescent="0.55000000000000004">
      <c r="A55" s="12" t="s">
        <v>209</v>
      </c>
    </row>
    <row r="56" spans="1:13" ht="15" customHeight="1" x14ac:dyDescent="0.55000000000000004">
      <c r="A56" s="388" t="s">
        <v>210</v>
      </c>
      <c r="B56" s="388"/>
      <c r="C56" s="388"/>
      <c r="D56" s="388"/>
      <c r="E56" s="388"/>
      <c r="F56" s="388"/>
      <c r="G56" s="388"/>
      <c r="H56" s="388"/>
      <c r="I56" s="388"/>
      <c r="J56" s="388"/>
      <c r="K56" s="388"/>
      <c r="L56" s="388"/>
      <c r="M56" s="388"/>
    </row>
    <row r="57" spans="1:13" x14ac:dyDescent="0.55000000000000004">
      <c r="A57" s="388"/>
      <c r="B57" s="388"/>
      <c r="C57" s="388"/>
      <c r="D57" s="388"/>
      <c r="E57" s="388"/>
      <c r="F57" s="388"/>
      <c r="G57" s="388"/>
      <c r="H57" s="388"/>
      <c r="I57" s="388"/>
      <c r="J57" s="388"/>
      <c r="K57" s="388"/>
      <c r="L57" s="388"/>
      <c r="M57" s="388"/>
    </row>
    <row r="58" spans="1:13" x14ac:dyDescent="0.55000000000000004">
      <c r="A58" s="388"/>
      <c r="B58" s="388"/>
      <c r="C58" s="388"/>
      <c r="D58" s="388"/>
      <c r="E58" s="388"/>
      <c r="F58" s="388"/>
      <c r="G58" s="388"/>
      <c r="H58" s="388"/>
      <c r="I58" s="388"/>
      <c r="J58" s="388"/>
      <c r="K58" s="388"/>
      <c r="L58" s="388"/>
      <c r="M58" s="388"/>
    </row>
    <row r="59" spans="1:13" x14ac:dyDescent="0.55000000000000004">
      <c r="A59" s="388"/>
      <c r="B59" s="388"/>
      <c r="C59" s="388"/>
      <c r="D59" s="388"/>
      <c r="E59" s="388"/>
      <c r="F59" s="388"/>
      <c r="G59" s="388"/>
      <c r="H59" s="388"/>
      <c r="I59" s="388"/>
      <c r="J59" s="388"/>
      <c r="K59" s="388"/>
      <c r="L59" s="388"/>
      <c r="M59" s="388"/>
    </row>
    <row r="60" spans="1:13" x14ac:dyDescent="0.55000000000000004">
      <c r="A60" s="388"/>
      <c r="B60" s="388"/>
      <c r="C60" s="388"/>
      <c r="D60" s="388"/>
      <c r="E60" s="388"/>
      <c r="F60" s="388"/>
      <c r="G60" s="388"/>
      <c r="H60" s="388"/>
      <c r="I60" s="388"/>
      <c r="J60" s="388"/>
      <c r="K60" s="388"/>
      <c r="L60" s="388"/>
      <c r="M60" s="388"/>
    </row>
    <row r="61" spans="1:13" x14ac:dyDescent="0.55000000000000004">
      <c r="A61" s="388"/>
      <c r="B61" s="388"/>
      <c r="C61" s="388"/>
      <c r="D61" s="388"/>
      <c r="E61" s="388"/>
      <c r="F61" s="388"/>
      <c r="G61" s="388"/>
      <c r="H61" s="388"/>
      <c r="I61" s="388"/>
      <c r="J61" s="388"/>
      <c r="K61" s="388"/>
      <c r="L61" s="388"/>
      <c r="M61" s="388"/>
    </row>
    <row r="62" spans="1:13" x14ac:dyDescent="0.55000000000000004">
      <c r="A62" s="388"/>
      <c r="B62" s="388"/>
      <c r="C62" s="388"/>
      <c r="D62" s="388"/>
      <c r="E62" s="388"/>
      <c r="F62" s="388"/>
      <c r="G62" s="388"/>
      <c r="H62" s="388"/>
      <c r="I62" s="388"/>
      <c r="J62" s="388"/>
      <c r="K62" s="388"/>
      <c r="L62" s="388"/>
      <c r="M62" s="388"/>
    </row>
    <row r="63" spans="1:13" x14ac:dyDescent="0.55000000000000004">
      <c r="A63" s="388"/>
      <c r="B63" s="388"/>
      <c r="C63" s="388"/>
      <c r="D63" s="388"/>
      <c r="E63" s="388"/>
      <c r="F63" s="388"/>
      <c r="G63" s="388"/>
      <c r="H63" s="388"/>
      <c r="I63" s="388"/>
      <c r="J63" s="388"/>
      <c r="K63" s="388"/>
      <c r="L63" s="388"/>
      <c r="M63" s="388"/>
    </row>
    <row r="64" spans="1:13" x14ac:dyDescent="0.55000000000000004">
      <c r="A64" s="388"/>
      <c r="B64" s="388"/>
      <c r="C64" s="388"/>
      <c r="D64" s="388"/>
      <c r="E64" s="388"/>
      <c r="F64" s="388"/>
      <c r="G64" s="388"/>
      <c r="H64" s="388"/>
      <c r="I64" s="388"/>
      <c r="J64" s="388"/>
      <c r="K64" s="388"/>
      <c r="L64" s="388"/>
      <c r="M64" s="388"/>
    </row>
    <row r="65" spans="1:13" x14ac:dyDescent="0.55000000000000004">
      <c r="A65" s="388"/>
      <c r="B65" s="388"/>
      <c r="C65" s="388"/>
      <c r="D65" s="388"/>
      <c r="E65" s="388"/>
      <c r="F65" s="388"/>
      <c r="G65" s="388"/>
      <c r="H65" s="388"/>
      <c r="I65" s="388"/>
      <c r="J65" s="388"/>
      <c r="K65" s="388"/>
      <c r="L65" s="388"/>
      <c r="M65" s="388"/>
    </row>
    <row r="66" spans="1:13" x14ac:dyDescent="0.55000000000000004">
      <c r="A66" s="388"/>
      <c r="B66" s="388"/>
      <c r="C66" s="388"/>
      <c r="D66" s="388"/>
      <c r="E66" s="388"/>
      <c r="F66" s="388"/>
      <c r="G66" s="388"/>
      <c r="H66" s="388"/>
      <c r="I66" s="388"/>
      <c r="J66" s="388"/>
      <c r="K66" s="388"/>
      <c r="L66" s="388"/>
      <c r="M66" s="388"/>
    </row>
    <row r="67" spans="1:13" ht="15" customHeight="1" x14ac:dyDescent="0.55000000000000004">
      <c r="A67" s="388"/>
      <c r="B67" s="388"/>
      <c r="C67" s="388"/>
      <c r="D67" s="388"/>
      <c r="E67" s="388"/>
      <c r="F67" s="388"/>
      <c r="G67" s="388"/>
      <c r="H67" s="388"/>
      <c r="I67" s="388"/>
      <c r="J67" s="388"/>
      <c r="K67" s="388"/>
      <c r="L67" s="388"/>
      <c r="M67" s="388"/>
    </row>
    <row r="68" spans="1:13" x14ac:dyDescent="0.55000000000000004">
      <c r="A68" s="37"/>
      <c r="B68" s="37"/>
      <c r="C68" s="37"/>
      <c r="D68" s="37"/>
      <c r="E68" s="37"/>
      <c r="F68" s="37"/>
      <c r="G68" s="37"/>
      <c r="H68" s="37"/>
      <c r="I68" s="37"/>
      <c r="J68" s="37"/>
      <c r="K68" s="37"/>
      <c r="L68" s="37"/>
      <c r="M68" s="37"/>
    </row>
    <row r="69" spans="1:13" x14ac:dyDescent="0.55000000000000004">
      <c r="A69" s="30"/>
      <c r="B69" s="30"/>
      <c r="C69" s="30"/>
      <c r="D69" s="30"/>
      <c r="E69" s="30"/>
      <c r="F69" s="30"/>
      <c r="G69" s="30"/>
      <c r="H69" s="30"/>
      <c r="I69" s="30"/>
      <c r="J69" s="30"/>
      <c r="K69" s="30"/>
      <c r="L69" s="30"/>
      <c r="M69" s="30"/>
    </row>
    <row r="70" spans="1:13" ht="15" customHeight="1" x14ac:dyDescent="0.55000000000000004">
      <c r="A70" s="398" t="s">
        <v>109</v>
      </c>
      <c r="B70" s="398"/>
      <c r="C70" s="398"/>
      <c r="D70" s="398"/>
      <c r="E70" s="398"/>
      <c r="F70" s="398"/>
      <c r="G70" s="398"/>
      <c r="H70" s="398"/>
      <c r="I70" s="398"/>
      <c r="J70" s="398"/>
      <c r="K70" s="398"/>
      <c r="L70" s="398"/>
      <c r="M70" s="398"/>
    </row>
    <row r="71" spans="1:13" x14ac:dyDescent="0.55000000000000004">
      <c r="A71" s="398"/>
      <c r="B71" s="398"/>
      <c r="C71" s="398"/>
      <c r="D71" s="398"/>
      <c r="E71" s="398"/>
      <c r="F71" s="398"/>
      <c r="G71" s="398"/>
      <c r="H71" s="398"/>
      <c r="I71" s="398"/>
      <c r="J71" s="398"/>
      <c r="K71" s="398"/>
      <c r="L71" s="398"/>
      <c r="M71" s="398"/>
    </row>
    <row r="72" spans="1:13" x14ac:dyDescent="0.55000000000000004">
      <c r="A72" s="30"/>
      <c r="B72" s="30"/>
      <c r="C72" s="30"/>
      <c r="D72" s="30"/>
      <c r="E72" s="30"/>
      <c r="F72" s="30"/>
      <c r="G72" s="30"/>
      <c r="H72" s="30"/>
      <c r="I72" s="30"/>
      <c r="J72" s="30"/>
      <c r="K72" s="30"/>
      <c r="L72" s="30"/>
      <c r="M72" s="30"/>
    </row>
    <row r="73" spans="1:13" x14ac:dyDescent="0.55000000000000004">
      <c r="A73" s="30"/>
      <c r="B73" s="30"/>
      <c r="C73" s="30"/>
      <c r="D73" s="30"/>
      <c r="E73" s="30"/>
      <c r="F73" s="30"/>
      <c r="G73" s="30"/>
      <c r="H73" s="30"/>
      <c r="I73" s="30"/>
      <c r="J73" s="30"/>
      <c r="K73" s="30"/>
      <c r="L73" s="30"/>
      <c r="M73" s="30"/>
    </row>
    <row r="74" spans="1:13" x14ac:dyDescent="0.55000000000000004">
      <c r="A74" s="30"/>
      <c r="B74" s="30"/>
      <c r="C74" s="30"/>
      <c r="D74" s="30"/>
      <c r="E74" s="30"/>
      <c r="F74" s="30"/>
      <c r="G74" s="30"/>
      <c r="H74" s="30"/>
      <c r="I74" s="30"/>
      <c r="J74" s="30"/>
      <c r="K74" s="30"/>
      <c r="L74" s="30"/>
      <c r="M74" s="30"/>
    </row>
    <row r="75" spans="1:13" x14ac:dyDescent="0.55000000000000004">
      <c r="A75" s="30"/>
      <c r="B75" s="30"/>
      <c r="C75" s="30"/>
      <c r="D75" s="30"/>
      <c r="E75" s="30"/>
      <c r="F75" s="30"/>
      <c r="G75" s="30"/>
      <c r="H75" s="30"/>
      <c r="I75" s="30"/>
      <c r="J75" s="30"/>
      <c r="K75" s="30"/>
      <c r="L75" s="30"/>
      <c r="M75" s="30"/>
    </row>
    <row r="76" spans="1:13" x14ac:dyDescent="0.55000000000000004">
      <c r="A76" s="30"/>
      <c r="B76" s="30"/>
      <c r="C76" s="30"/>
      <c r="D76" s="30"/>
      <c r="E76" s="30"/>
      <c r="F76" s="30"/>
      <c r="G76" s="30"/>
      <c r="H76" s="30"/>
      <c r="I76" s="30"/>
      <c r="J76" s="30"/>
      <c r="K76" s="30"/>
      <c r="L76" s="30"/>
      <c r="M76" s="30"/>
    </row>
  </sheetData>
  <sheetProtection algorithmName="SHA-512" hashValue="GK2wLglQHOUHRqzeVAeEPBHSbFJMGujtZXscPh4dINlbEItSbqs0szdKLc0A3oqIO0nVduMnvZydH00ie+L9Ug==" saltValue="mBSYxIa14j4EJUESqB9P7w==" spinCount="100000" sheet="1" objects="1" scenarios="1"/>
  <customSheetViews>
    <customSheetView guid="{13810DCC-AA08-45AA-A2EB-614B3F1533B3}" showGridLines="0">
      <pane ySplit="4" topLeftCell="A17" activePane="bottomLeft" state="frozen"/>
      <selection pane="bottomLeft" activeCell="J37" sqref="J37"/>
      <pageMargins left="0" right="0" top="0" bottom="0" header="0" footer="0"/>
      <pageSetup orientation="portrait" horizontalDpi="1200" verticalDpi="1200" r:id="rId1"/>
    </customSheetView>
  </customSheetViews>
  <mergeCells count="8">
    <mergeCell ref="A70:M71"/>
    <mergeCell ref="A56:M67"/>
    <mergeCell ref="A32:M36"/>
    <mergeCell ref="A51:M53"/>
    <mergeCell ref="A7:M8"/>
    <mergeCell ref="A39:M42"/>
    <mergeCell ref="A10:M13"/>
    <mergeCell ref="A15:M24"/>
  </mergeCells>
  <pageMargins left="0.7" right="0.7" top="0.75" bottom="0.75" header="0.3" footer="0.3"/>
  <pageSetup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CC5CA"/>
  </sheetPr>
  <dimension ref="A1:M71"/>
  <sheetViews>
    <sheetView showGridLines="0" zoomScaleNormal="100" workbookViewId="0">
      <pane ySplit="4" topLeftCell="A5" activePane="bottomLeft" state="frozen"/>
      <selection pane="bottomLeft"/>
    </sheetView>
  </sheetViews>
  <sheetFormatPr defaultColWidth="9.15625" defaultRowHeight="14.4" x14ac:dyDescent="0.55000000000000004"/>
  <cols>
    <col min="1" max="1" width="4" customWidth="1"/>
    <col min="2" max="2" width="5.578125" customWidth="1"/>
    <col min="3" max="3" width="18.41796875" customWidth="1"/>
    <col min="14" max="20" width="18" customWidth="1"/>
  </cols>
  <sheetData>
    <row r="1" spans="1:13" ht="18.3" x14ac:dyDescent="0.7">
      <c r="A1" s="2" t="str">
        <f>'Cover and Instructions'!A1</f>
        <v>Georgia State Health Benefit Plan MHPAEA Parity</v>
      </c>
      <c r="M1" s="41" t="s">
        <v>59</v>
      </c>
    </row>
    <row r="2" spans="1:13" ht="25.8" x14ac:dyDescent="0.95">
      <c r="A2" s="3" t="s">
        <v>1</v>
      </c>
    </row>
    <row r="3" spans="1:13" ht="20.399999999999999" x14ac:dyDescent="0.75">
      <c r="A3" s="7" t="s">
        <v>211</v>
      </c>
    </row>
    <row r="5" spans="1:13" x14ac:dyDescent="0.55000000000000004">
      <c r="A5" s="12" t="s">
        <v>60</v>
      </c>
    </row>
    <row r="6" spans="1:13" x14ac:dyDescent="0.55000000000000004">
      <c r="A6" s="8"/>
    </row>
    <row r="7" spans="1:13" ht="15" customHeight="1" x14ac:dyDescent="0.55000000000000004">
      <c r="A7" s="384" t="s">
        <v>67</v>
      </c>
      <c r="B7" s="384"/>
      <c r="C7" s="384"/>
      <c r="D7" s="384"/>
      <c r="E7" s="384"/>
      <c r="F7" s="384"/>
      <c r="G7" s="384"/>
      <c r="H7" s="384"/>
      <c r="I7" s="384"/>
      <c r="J7" s="384"/>
      <c r="K7" s="384"/>
      <c r="L7" s="384"/>
      <c r="M7" s="384"/>
    </row>
    <row r="8" spans="1:13" x14ac:dyDescent="0.55000000000000004">
      <c r="A8" s="384"/>
      <c r="B8" s="384"/>
      <c r="C8" s="384"/>
      <c r="D8" s="384"/>
      <c r="E8" s="384"/>
      <c r="F8" s="384"/>
      <c r="G8" s="384"/>
      <c r="H8" s="384"/>
      <c r="I8" s="384"/>
      <c r="J8" s="384"/>
      <c r="K8" s="384"/>
      <c r="L8" s="384"/>
      <c r="M8" s="384"/>
    </row>
    <row r="9" spans="1:13" x14ac:dyDescent="0.55000000000000004">
      <c r="A9" s="384"/>
      <c r="B9" s="384"/>
      <c r="C9" s="384"/>
      <c r="D9" s="384"/>
      <c r="E9" s="384"/>
      <c r="F9" s="384"/>
      <c r="G9" s="384"/>
      <c r="H9" s="384"/>
      <c r="I9" s="384"/>
      <c r="J9" s="384"/>
      <c r="K9" s="384"/>
      <c r="L9" s="384"/>
      <c r="M9" s="384"/>
    </row>
    <row r="10" spans="1:13" x14ac:dyDescent="0.55000000000000004">
      <c r="A10" s="384"/>
      <c r="B10" s="384"/>
      <c r="C10" s="384"/>
      <c r="D10" s="384"/>
      <c r="E10" s="384"/>
      <c r="F10" s="384"/>
      <c r="G10" s="384"/>
      <c r="H10" s="384"/>
      <c r="I10" s="384"/>
      <c r="J10" s="384"/>
      <c r="K10" s="384"/>
      <c r="L10" s="384"/>
      <c r="M10" s="384"/>
    </row>
    <row r="11" spans="1:13" x14ac:dyDescent="0.55000000000000004">
      <c r="A11" s="384"/>
      <c r="B11" s="384"/>
      <c r="C11" s="384"/>
      <c r="D11" s="384"/>
      <c r="E11" s="384"/>
      <c r="F11" s="384"/>
      <c r="G11" s="384"/>
      <c r="H11" s="384"/>
      <c r="I11" s="384"/>
      <c r="J11" s="384"/>
      <c r="K11" s="384"/>
      <c r="L11" s="384"/>
      <c r="M11" s="384"/>
    </row>
    <row r="13" spans="1:13" x14ac:dyDescent="0.55000000000000004">
      <c r="A13" s="400" t="s">
        <v>212</v>
      </c>
      <c r="B13" s="400"/>
      <c r="C13" s="400"/>
      <c r="D13" s="400"/>
      <c r="E13" s="400"/>
      <c r="F13" s="400"/>
      <c r="G13" s="400"/>
      <c r="H13" s="400"/>
      <c r="I13" s="400"/>
      <c r="J13" s="400"/>
      <c r="K13" s="400"/>
      <c r="L13" s="400"/>
      <c r="M13" s="400"/>
    </row>
    <row r="14" spans="1:13" x14ac:dyDescent="0.55000000000000004">
      <c r="A14" s="400"/>
      <c r="B14" s="400"/>
      <c r="C14" s="400"/>
      <c r="D14" s="400"/>
      <c r="E14" s="400"/>
      <c r="F14" s="400"/>
      <c r="G14" s="400"/>
      <c r="H14" s="400"/>
      <c r="I14" s="400"/>
      <c r="J14" s="400"/>
      <c r="K14" s="400"/>
      <c r="L14" s="400"/>
      <c r="M14" s="400"/>
    </row>
    <row r="15" spans="1:13" x14ac:dyDescent="0.55000000000000004">
      <c r="A15" s="400"/>
      <c r="B15" s="400"/>
      <c r="C15" s="400"/>
      <c r="D15" s="400"/>
      <c r="E15" s="400"/>
      <c r="F15" s="400"/>
      <c r="G15" s="400"/>
      <c r="H15" s="400"/>
      <c r="I15" s="400"/>
      <c r="J15" s="400"/>
      <c r="K15" s="400"/>
      <c r="L15" s="400"/>
      <c r="M15" s="400"/>
    </row>
    <row r="16" spans="1:13" x14ac:dyDescent="0.55000000000000004">
      <c r="A16" s="400"/>
      <c r="B16" s="400"/>
      <c r="C16" s="400"/>
      <c r="D16" s="400"/>
      <c r="E16" s="400"/>
      <c r="F16" s="400"/>
      <c r="G16" s="400"/>
      <c r="H16" s="400"/>
      <c r="I16" s="400"/>
      <c r="J16" s="400"/>
      <c r="K16" s="400"/>
      <c r="L16" s="400"/>
      <c r="M16" s="400"/>
    </row>
    <row r="17" spans="1:13" x14ac:dyDescent="0.55000000000000004">
      <c r="A17" s="6"/>
      <c r="B17" s="6"/>
      <c r="C17" s="6"/>
      <c r="D17" s="6"/>
      <c r="E17" s="6"/>
      <c r="F17" s="6"/>
      <c r="G17" s="6"/>
      <c r="H17" s="6"/>
      <c r="I17" s="6"/>
      <c r="J17" s="6"/>
      <c r="K17" s="6"/>
      <c r="L17" s="6"/>
      <c r="M17" s="6"/>
    </row>
    <row r="18" spans="1:13" x14ac:dyDescent="0.55000000000000004">
      <c r="A18" s="400" t="s">
        <v>213</v>
      </c>
      <c r="B18" s="400"/>
      <c r="C18" s="400"/>
      <c r="D18" s="400"/>
      <c r="E18" s="400"/>
      <c r="F18" s="400"/>
      <c r="G18" s="400"/>
      <c r="H18" s="400"/>
      <c r="I18" s="400"/>
      <c r="J18" s="400"/>
      <c r="K18" s="400"/>
      <c r="L18" s="400"/>
      <c r="M18" s="400"/>
    </row>
    <row r="19" spans="1:13" x14ac:dyDescent="0.55000000000000004">
      <c r="A19" s="400"/>
      <c r="B19" s="400"/>
      <c r="C19" s="400"/>
      <c r="D19" s="400"/>
      <c r="E19" s="400"/>
      <c r="F19" s="400"/>
      <c r="G19" s="400"/>
      <c r="H19" s="400"/>
      <c r="I19" s="400"/>
      <c r="J19" s="400"/>
      <c r="K19" s="400"/>
      <c r="L19" s="400"/>
      <c r="M19" s="400"/>
    </row>
    <row r="20" spans="1:13" x14ac:dyDescent="0.55000000000000004">
      <c r="A20" s="400"/>
      <c r="B20" s="400"/>
      <c r="C20" s="400"/>
      <c r="D20" s="400"/>
      <c r="E20" s="400"/>
      <c r="F20" s="400"/>
      <c r="G20" s="400"/>
      <c r="H20" s="400"/>
      <c r="I20" s="400"/>
      <c r="J20" s="400"/>
      <c r="K20" s="400"/>
      <c r="L20" s="400"/>
      <c r="M20" s="400"/>
    </row>
    <row r="21" spans="1:13" x14ac:dyDescent="0.55000000000000004">
      <c r="A21" s="400"/>
      <c r="B21" s="400"/>
      <c r="C21" s="400"/>
      <c r="D21" s="400"/>
      <c r="E21" s="400"/>
      <c r="F21" s="400"/>
      <c r="G21" s="400"/>
      <c r="H21" s="400"/>
      <c r="I21" s="400"/>
      <c r="J21" s="400"/>
      <c r="K21" s="400"/>
      <c r="L21" s="400"/>
      <c r="M21" s="400"/>
    </row>
    <row r="22" spans="1:13" x14ac:dyDescent="0.55000000000000004">
      <c r="A22" s="400"/>
      <c r="B22" s="400"/>
      <c r="C22" s="400"/>
      <c r="D22" s="400"/>
      <c r="E22" s="400"/>
      <c r="F22" s="400"/>
      <c r="G22" s="400"/>
      <c r="H22" s="400"/>
      <c r="I22" s="400"/>
      <c r="J22" s="400"/>
      <c r="K22" s="400"/>
      <c r="L22" s="400"/>
      <c r="M22" s="400"/>
    </row>
    <row r="23" spans="1:13" x14ac:dyDescent="0.55000000000000004">
      <c r="A23" s="400"/>
      <c r="B23" s="400"/>
      <c r="C23" s="400"/>
      <c r="D23" s="400"/>
      <c r="E23" s="400"/>
      <c r="F23" s="400"/>
      <c r="G23" s="400"/>
      <c r="H23" s="400"/>
      <c r="I23" s="400"/>
      <c r="J23" s="400"/>
      <c r="K23" s="400"/>
      <c r="L23" s="400"/>
      <c r="M23" s="400"/>
    </row>
    <row r="24" spans="1:13" x14ac:dyDescent="0.55000000000000004">
      <c r="A24" s="400"/>
      <c r="B24" s="400"/>
      <c r="C24" s="400"/>
      <c r="D24" s="400"/>
      <c r="E24" s="400"/>
      <c r="F24" s="400"/>
      <c r="G24" s="400"/>
      <c r="H24" s="400"/>
      <c r="I24" s="400"/>
      <c r="J24" s="400"/>
      <c r="K24" s="400"/>
      <c r="L24" s="400"/>
      <c r="M24" s="400"/>
    </row>
    <row r="25" spans="1:13" x14ac:dyDescent="0.55000000000000004">
      <c r="A25" s="400"/>
      <c r="B25" s="400"/>
      <c r="C25" s="400"/>
      <c r="D25" s="400"/>
      <c r="E25" s="400"/>
      <c r="F25" s="400"/>
      <c r="G25" s="400"/>
      <c r="H25" s="400"/>
      <c r="I25" s="400"/>
      <c r="J25" s="400"/>
      <c r="K25" s="400"/>
      <c r="L25" s="400"/>
      <c r="M25" s="400"/>
    </row>
    <row r="26" spans="1:13" x14ac:dyDescent="0.55000000000000004">
      <c r="A26" s="400"/>
      <c r="B26" s="400"/>
      <c r="C26" s="400"/>
      <c r="D26" s="400"/>
      <c r="E26" s="400"/>
      <c r="F26" s="400"/>
      <c r="G26" s="400"/>
      <c r="H26" s="400"/>
      <c r="I26" s="400"/>
      <c r="J26" s="400"/>
      <c r="K26" s="400"/>
      <c r="L26" s="400"/>
      <c r="M26" s="400"/>
    </row>
    <row r="27" spans="1:13" x14ac:dyDescent="0.55000000000000004">
      <c r="A27" s="400"/>
      <c r="B27" s="400"/>
      <c r="C27" s="400"/>
      <c r="D27" s="400"/>
      <c r="E27" s="400"/>
      <c r="F27" s="400"/>
      <c r="G27" s="400"/>
      <c r="H27" s="400"/>
      <c r="I27" s="400"/>
      <c r="J27" s="400"/>
      <c r="K27" s="400"/>
      <c r="L27" s="400"/>
      <c r="M27" s="400"/>
    </row>
    <row r="29" spans="1:13" x14ac:dyDescent="0.55000000000000004">
      <c r="A29" s="12" t="s">
        <v>193</v>
      </c>
    </row>
    <row r="31" spans="1:13" x14ac:dyDescent="0.55000000000000004">
      <c r="A31" s="1" t="s">
        <v>194</v>
      </c>
    </row>
    <row r="32" spans="1:13" x14ac:dyDescent="0.55000000000000004">
      <c r="A32" t="s">
        <v>214</v>
      </c>
    </row>
    <row r="34" spans="1:13" x14ac:dyDescent="0.55000000000000004">
      <c r="A34" s="1" t="s">
        <v>196</v>
      </c>
    </row>
    <row r="35" spans="1:13" ht="15" customHeight="1" x14ac:dyDescent="0.55000000000000004">
      <c r="A35" s="384" t="s">
        <v>197</v>
      </c>
      <c r="B35" s="384"/>
      <c r="C35" s="384"/>
      <c r="D35" s="384"/>
      <c r="E35" s="384"/>
      <c r="F35" s="384"/>
      <c r="G35" s="384"/>
      <c r="H35" s="384"/>
      <c r="I35" s="384"/>
      <c r="J35" s="384"/>
      <c r="K35" s="384"/>
      <c r="L35" s="384"/>
      <c r="M35" s="384"/>
    </row>
    <row r="36" spans="1:13" x14ac:dyDescent="0.55000000000000004">
      <c r="A36" s="384"/>
      <c r="B36" s="384"/>
      <c r="C36" s="384"/>
      <c r="D36" s="384"/>
      <c r="E36" s="384"/>
      <c r="F36" s="384"/>
      <c r="G36" s="384"/>
      <c r="H36" s="384"/>
      <c r="I36" s="384"/>
      <c r="J36" s="384"/>
      <c r="K36" s="384"/>
      <c r="L36" s="384"/>
      <c r="M36" s="384"/>
    </row>
    <row r="37" spans="1:13" x14ac:dyDescent="0.55000000000000004">
      <c r="A37" s="384"/>
      <c r="B37" s="384"/>
      <c r="C37" s="384"/>
      <c r="D37" s="384"/>
      <c r="E37" s="384"/>
      <c r="F37" s="384"/>
      <c r="G37" s="384"/>
      <c r="H37" s="384"/>
      <c r="I37" s="384"/>
      <c r="J37" s="384"/>
      <c r="K37" s="384"/>
      <c r="L37" s="384"/>
      <c r="M37" s="384"/>
    </row>
    <row r="38" spans="1:13" x14ac:dyDescent="0.55000000000000004">
      <c r="A38" s="384"/>
      <c r="B38" s="384"/>
      <c r="C38" s="384"/>
      <c r="D38" s="384"/>
      <c r="E38" s="384"/>
      <c r="F38" s="384"/>
      <c r="G38" s="384"/>
      <c r="H38" s="384"/>
      <c r="I38" s="384"/>
      <c r="J38" s="384"/>
      <c r="K38" s="384"/>
      <c r="L38" s="384"/>
      <c r="M38" s="384"/>
    </row>
    <row r="39" spans="1:13" x14ac:dyDescent="0.55000000000000004">
      <c r="A39" s="384"/>
      <c r="B39" s="384"/>
      <c r="C39" s="384"/>
      <c r="D39" s="384"/>
      <c r="E39" s="384"/>
      <c r="F39" s="384"/>
      <c r="G39" s="384"/>
      <c r="H39" s="384"/>
      <c r="I39" s="384"/>
      <c r="J39" s="384"/>
      <c r="K39" s="384"/>
      <c r="L39" s="384"/>
      <c r="M39" s="384"/>
    </row>
    <row r="40" spans="1:13" x14ac:dyDescent="0.55000000000000004">
      <c r="A40" s="11"/>
      <c r="B40" s="11"/>
      <c r="C40" s="11"/>
      <c r="D40" s="11"/>
      <c r="E40" s="11"/>
      <c r="F40" s="11"/>
      <c r="G40" s="11"/>
      <c r="H40" s="11"/>
      <c r="I40" s="11"/>
      <c r="J40" s="11"/>
      <c r="K40" s="11"/>
      <c r="L40" s="11"/>
      <c r="M40" s="11"/>
    </row>
    <row r="41" spans="1:13" x14ac:dyDescent="0.55000000000000004">
      <c r="A41" s="1" t="s">
        <v>198</v>
      </c>
    </row>
    <row r="42" spans="1:13" x14ac:dyDescent="0.55000000000000004">
      <c r="A42" s="384" t="s">
        <v>199</v>
      </c>
      <c r="B42" s="384"/>
      <c r="C42" s="384"/>
      <c r="D42" s="384"/>
      <c r="E42" s="384"/>
      <c r="F42" s="384"/>
      <c r="G42" s="384"/>
      <c r="H42" s="384"/>
      <c r="I42" s="384"/>
      <c r="J42" s="384"/>
      <c r="K42" s="384"/>
      <c r="L42" s="384"/>
      <c r="M42" s="384"/>
    </row>
    <row r="43" spans="1:13" x14ac:dyDescent="0.55000000000000004">
      <c r="A43" s="384"/>
      <c r="B43" s="384"/>
      <c r="C43" s="384"/>
      <c r="D43" s="384"/>
      <c r="E43" s="384"/>
      <c r="F43" s="384"/>
      <c r="G43" s="384"/>
      <c r="H43" s="384"/>
      <c r="I43" s="384"/>
      <c r="J43" s="384"/>
      <c r="K43" s="384"/>
      <c r="L43" s="384"/>
      <c r="M43" s="384"/>
    </row>
    <row r="44" spans="1:13" x14ac:dyDescent="0.55000000000000004">
      <c r="A44" s="384"/>
      <c r="B44" s="384"/>
      <c r="C44" s="384"/>
      <c r="D44" s="384"/>
      <c r="E44" s="384"/>
      <c r="F44" s="384"/>
      <c r="G44" s="384"/>
      <c r="H44" s="384"/>
      <c r="I44" s="384"/>
      <c r="J44" s="384"/>
      <c r="K44" s="384"/>
      <c r="L44" s="384"/>
      <c r="M44" s="384"/>
    </row>
    <row r="45" spans="1:13" x14ac:dyDescent="0.55000000000000004">
      <c r="A45" s="6"/>
      <c r="B45" s="6"/>
      <c r="C45" s="6"/>
      <c r="D45" s="6"/>
      <c r="E45" s="6"/>
      <c r="F45" s="6"/>
      <c r="G45" s="6"/>
      <c r="H45" s="6"/>
      <c r="I45" s="6"/>
      <c r="J45" s="6"/>
      <c r="K45" s="6"/>
      <c r="L45" s="6"/>
      <c r="M45" s="6"/>
    </row>
    <row r="46" spans="1:13" x14ac:dyDescent="0.55000000000000004">
      <c r="B46" s="5" t="s">
        <v>178</v>
      </c>
      <c r="C46" t="s">
        <v>200</v>
      </c>
    </row>
    <row r="47" spans="1:13" x14ac:dyDescent="0.55000000000000004">
      <c r="B47" s="5" t="s">
        <v>180</v>
      </c>
      <c r="C47" t="s">
        <v>215</v>
      </c>
    </row>
    <row r="48" spans="1:13" x14ac:dyDescent="0.55000000000000004">
      <c r="B48" s="5" t="s">
        <v>202</v>
      </c>
      <c r="C48" t="s">
        <v>203</v>
      </c>
    </row>
    <row r="49" spans="1:13" x14ac:dyDescent="0.55000000000000004">
      <c r="B49" s="5" t="s">
        <v>204</v>
      </c>
      <c r="C49" t="s">
        <v>205</v>
      </c>
    </row>
    <row r="51" spans="1:13" x14ac:dyDescent="0.55000000000000004">
      <c r="A51" s="12" t="s">
        <v>216</v>
      </c>
    </row>
    <row r="52" spans="1:13" x14ac:dyDescent="0.55000000000000004">
      <c r="A52" s="388" t="s">
        <v>217</v>
      </c>
      <c r="B52" s="388"/>
      <c r="C52" s="388"/>
      <c r="D52" s="388"/>
      <c r="E52" s="388"/>
      <c r="F52" s="388"/>
      <c r="G52" s="388"/>
      <c r="H52" s="388"/>
      <c r="I52" s="388"/>
      <c r="J52" s="388"/>
      <c r="K52" s="388"/>
      <c r="L52" s="388"/>
      <c r="M52" s="388"/>
    </row>
    <row r="53" spans="1:13" x14ac:dyDescent="0.55000000000000004">
      <c r="A53" s="388"/>
      <c r="B53" s="388"/>
      <c r="C53" s="388"/>
      <c r="D53" s="388"/>
      <c r="E53" s="388"/>
      <c r="F53" s="388"/>
      <c r="G53" s="388"/>
      <c r="H53" s="388"/>
      <c r="I53" s="388"/>
      <c r="J53" s="388"/>
      <c r="K53" s="388"/>
      <c r="L53" s="388"/>
      <c r="M53" s="388"/>
    </row>
    <row r="54" spans="1:13" x14ac:dyDescent="0.55000000000000004">
      <c r="A54" s="388"/>
      <c r="B54" s="388"/>
      <c r="C54" s="388"/>
      <c r="D54" s="388"/>
      <c r="E54" s="388"/>
      <c r="F54" s="388"/>
      <c r="G54" s="388"/>
      <c r="H54" s="388"/>
      <c r="I54" s="388"/>
      <c r="J54" s="388"/>
      <c r="K54" s="388"/>
      <c r="L54" s="388"/>
      <c r="M54" s="388"/>
    </row>
    <row r="55" spans="1:13" x14ac:dyDescent="0.55000000000000004">
      <c r="A55" s="388"/>
      <c r="B55" s="388"/>
      <c r="C55" s="388"/>
      <c r="D55" s="388"/>
      <c r="E55" s="388"/>
      <c r="F55" s="388"/>
      <c r="G55" s="388"/>
      <c r="H55" s="388"/>
      <c r="I55" s="388"/>
      <c r="J55" s="388"/>
      <c r="K55" s="388"/>
      <c r="L55" s="388"/>
      <c r="M55" s="388"/>
    </row>
    <row r="56" spans="1:13" x14ac:dyDescent="0.55000000000000004">
      <c r="A56" s="388"/>
      <c r="B56" s="388"/>
      <c r="C56" s="388"/>
      <c r="D56" s="388"/>
      <c r="E56" s="388"/>
      <c r="F56" s="388"/>
      <c r="G56" s="388"/>
      <c r="H56" s="388"/>
      <c r="I56" s="388"/>
      <c r="J56" s="388"/>
      <c r="K56" s="388"/>
      <c r="L56" s="388"/>
      <c r="M56" s="388"/>
    </row>
    <row r="57" spans="1:13" x14ac:dyDescent="0.55000000000000004">
      <c r="A57" s="388"/>
      <c r="B57" s="388"/>
      <c r="C57" s="388"/>
      <c r="D57" s="388"/>
      <c r="E57" s="388"/>
      <c r="F57" s="388"/>
      <c r="G57" s="388"/>
      <c r="H57" s="388"/>
      <c r="I57" s="388"/>
      <c r="J57" s="388"/>
      <c r="K57" s="388"/>
      <c r="L57" s="388"/>
      <c r="M57" s="388"/>
    </row>
    <row r="58" spans="1:13" x14ac:dyDescent="0.55000000000000004">
      <c r="A58" s="388"/>
      <c r="B58" s="388"/>
      <c r="C58" s="388"/>
      <c r="D58" s="388"/>
      <c r="E58" s="388"/>
      <c r="F58" s="388"/>
      <c r="G58" s="388"/>
      <c r="H58" s="388"/>
      <c r="I58" s="388"/>
      <c r="J58" s="388"/>
      <c r="K58" s="388"/>
      <c r="L58" s="388"/>
      <c r="M58" s="388"/>
    </row>
    <row r="60" spans="1:13" x14ac:dyDescent="0.55000000000000004">
      <c r="A60" s="399" t="s">
        <v>218</v>
      </c>
      <c r="B60" s="399"/>
      <c r="C60" s="399"/>
      <c r="D60" s="399"/>
      <c r="E60" s="399"/>
      <c r="F60" s="399"/>
      <c r="G60" s="399"/>
      <c r="H60" s="399"/>
      <c r="I60" s="399"/>
      <c r="J60" s="399"/>
      <c r="K60" s="399"/>
      <c r="L60" s="399"/>
      <c r="M60" s="399"/>
    </row>
    <row r="61" spans="1:13" x14ac:dyDescent="0.55000000000000004">
      <c r="A61" s="399"/>
      <c r="B61" s="399"/>
      <c r="C61" s="399"/>
      <c r="D61" s="399"/>
      <c r="E61" s="399"/>
      <c r="F61" s="399"/>
      <c r="G61" s="399"/>
      <c r="H61" s="399"/>
      <c r="I61" s="399"/>
      <c r="J61" s="399"/>
      <c r="K61" s="399"/>
      <c r="L61" s="399"/>
      <c r="M61" s="399"/>
    </row>
    <row r="62" spans="1:13" x14ac:dyDescent="0.55000000000000004">
      <c r="A62" s="399"/>
      <c r="B62" s="399"/>
      <c r="C62" s="399"/>
      <c r="D62" s="399"/>
      <c r="E62" s="399"/>
      <c r="F62" s="399"/>
      <c r="G62" s="399"/>
      <c r="H62" s="399"/>
      <c r="I62" s="399"/>
      <c r="J62" s="399"/>
      <c r="K62" s="399"/>
      <c r="L62" s="399"/>
      <c r="M62" s="399"/>
    </row>
    <row r="64" spans="1:13" ht="15" customHeight="1" x14ac:dyDescent="0.55000000000000004">
      <c r="A64" s="388" t="s">
        <v>219</v>
      </c>
      <c r="B64" s="388"/>
      <c r="C64" s="388"/>
      <c r="D64" s="388"/>
      <c r="E64" s="388"/>
      <c r="F64" s="388"/>
      <c r="G64" s="388"/>
      <c r="H64" s="388"/>
      <c r="I64" s="388"/>
      <c r="J64" s="388"/>
      <c r="K64" s="388"/>
      <c r="L64" s="388"/>
      <c r="M64" s="388"/>
    </row>
    <row r="65" spans="1:13" x14ac:dyDescent="0.55000000000000004">
      <c r="A65" s="388"/>
      <c r="B65" s="388"/>
      <c r="C65" s="388"/>
      <c r="D65" s="388"/>
      <c r="E65" s="388"/>
      <c r="F65" s="388"/>
      <c r="G65" s="388"/>
      <c r="H65" s="388"/>
      <c r="I65" s="388"/>
      <c r="J65" s="388"/>
      <c r="K65" s="388"/>
      <c r="L65" s="388"/>
      <c r="M65" s="388"/>
    </row>
    <row r="66" spans="1:13" x14ac:dyDescent="0.55000000000000004">
      <c r="A66" s="388"/>
      <c r="B66" s="388"/>
      <c r="C66" s="388"/>
      <c r="D66" s="388"/>
      <c r="E66" s="388"/>
      <c r="F66" s="388"/>
      <c r="G66" s="388"/>
      <c r="H66" s="388"/>
      <c r="I66" s="388"/>
      <c r="J66" s="388"/>
      <c r="K66" s="388"/>
      <c r="L66" s="388"/>
      <c r="M66" s="388"/>
    </row>
    <row r="67" spans="1:13" x14ac:dyDescent="0.55000000000000004">
      <c r="A67" s="388"/>
      <c r="B67" s="388"/>
      <c r="C67" s="388"/>
      <c r="D67" s="388"/>
      <c r="E67" s="388"/>
      <c r="F67" s="388"/>
      <c r="G67" s="388"/>
      <c r="H67" s="388"/>
      <c r="I67" s="388"/>
      <c r="J67" s="388"/>
      <c r="K67" s="388"/>
      <c r="L67" s="388"/>
      <c r="M67" s="388"/>
    </row>
    <row r="70" spans="1:13" ht="15" customHeight="1" x14ac:dyDescent="0.55000000000000004">
      <c r="A70" s="398" t="s">
        <v>109</v>
      </c>
      <c r="B70" s="398"/>
      <c r="C70" s="398"/>
      <c r="D70" s="398"/>
      <c r="E70" s="398"/>
      <c r="F70" s="398"/>
      <c r="G70" s="398"/>
      <c r="H70" s="398"/>
      <c r="I70" s="398"/>
      <c r="J70" s="398"/>
      <c r="K70" s="398"/>
      <c r="L70" s="398"/>
      <c r="M70" s="398"/>
    </row>
    <row r="71" spans="1:13" x14ac:dyDescent="0.55000000000000004">
      <c r="A71" s="398"/>
      <c r="B71" s="398"/>
      <c r="C71" s="398"/>
      <c r="D71" s="398"/>
      <c r="E71" s="398"/>
      <c r="F71" s="398"/>
      <c r="G71" s="398"/>
      <c r="H71" s="398"/>
      <c r="I71" s="398"/>
      <c r="J71" s="398"/>
      <c r="K71" s="398"/>
      <c r="L71" s="398"/>
      <c r="M71" s="398"/>
    </row>
  </sheetData>
  <sheetProtection algorithmName="SHA-512" hashValue="+PvBrBkdPK+TLoVfVkny2FE8iuv7nXmBQsEbb1iY7G/ZqeLoqwHNqwZsXPxHHK3bKQJDMeZBi4J4Pv26OB/txw==" saltValue="B4Hm8S5UI6HZpggcvtvfGA==" spinCount="100000" sheet="1" objects="1" scenarios="1"/>
  <customSheetViews>
    <customSheetView guid="{13810DCC-AA08-45AA-A2EB-614B3F1533B3}" showGridLines="0">
      <pane ySplit="4" topLeftCell="A17" activePane="bottomLeft" state="frozen"/>
      <selection pane="bottomLeft" activeCell="D43" sqref="D43"/>
      <pageMargins left="0" right="0" top="0" bottom="0" header="0" footer="0"/>
      <pageSetup orientation="portrait" horizontalDpi="1200" verticalDpi="1200" r:id="rId1"/>
    </customSheetView>
  </customSheetViews>
  <mergeCells count="9">
    <mergeCell ref="A70:M71"/>
    <mergeCell ref="A64:M67"/>
    <mergeCell ref="A60:M62"/>
    <mergeCell ref="A42:M44"/>
    <mergeCell ref="A7:M11"/>
    <mergeCell ref="A35:M39"/>
    <mergeCell ref="A13:M16"/>
    <mergeCell ref="A18:M27"/>
    <mergeCell ref="A52:M58"/>
  </mergeCells>
  <pageMargins left="0.7" right="0.7" top="0.75" bottom="0.75" header="0.3" footer="0.3"/>
  <pageSetup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CC5CA"/>
  </sheetPr>
  <dimension ref="A1:M114"/>
  <sheetViews>
    <sheetView showGridLines="0" workbookViewId="0">
      <pane ySplit="4" topLeftCell="A5" activePane="bottomLeft" state="frozen"/>
      <selection pane="bottomLeft"/>
    </sheetView>
  </sheetViews>
  <sheetFormatPr defaultRowHeight="14.4" x14ac:dyDescent="0.55000000000000004"/>
  <cols>
    <col min="1" max="1" width="5.15625" customWidth="1"/>
    <col min="2" max="2" width="4.578125" customWidth="1"/>
    <col min="4" max="4" width="10.26171875" customWidth="1"/>
    <col min="5" max="6" width="10.83984375" customWidth="1"/>
    <col min="7" max="10" width="11.15625" customWidth="1"/>
  </cols>
  <sheetData>
    <row r="1" spans="1:13" ht="18.3" x14ac:dyDescent="0.7">
      <c r="A1" s="2" t="str">
        <f>'Cover and Instructions'!A1</f>
        <v>Georgia State Health Benefit Plan MHPAEA Parity</v>
      </c>
      <c r="M1" s="41" t="s">
        <v>59</v>
      </c>
    </row>
    <row r="2" spans="1:13" ht="25.8" x14ac:dyDescent="0.95">
      <c r="A2" s="3" t="s">
        <v>1</v>
      </c>
    </row>
    <row r="3" spans="1:13" ht="20.399999999999999" x14ac:dyDescent="0.75">
      <c r="A3" s="7" t="s">
        <v>220</v>
      </c>
    </row>
    <row r="5" spans="1:13" x14ac:dyDescent="0.55000000000000004">
      <c r="A5" s="12" t="s">
        <v>60</v>
      </c>
    </row>
    <row r="7" spans="1:13" ht="15" customHeight="1" x14ac:dyDescent="0.55000000000000004">
      <c r="A7" s="384" t="s">
        <v>67</v>
      </c>
      <c r="B7" s="384"/>
      <c r="C7" s="384"/>
      <c r="D7" s="384"/>
      <c r="E7" s="384"/>
      <c r="F7" s="384"/>
      <c r="G7" s="384"/>
      <c r="H7" s="384"/>
      <c r="I7" s="384"/>
      <c r="J7" s="384"/>
      <c r="K7" s="384"/>
      <c r="L7" s="384"/>
      <c r="M7" s="384"/>
    </row>
    <row r="8" spans="1:13" x14ac:dyDescent="0.55000000000000004">
      <c r="A8" s="384"/>
      <c r="B8" s="384"/>
      <c r="C8" s="384"/>
      <c r="D8" s="384"/>
      <c r="E8" s="384"/>
      <c r="F8" s="384"/>
      <c r="G8" s="384"/>
      <c r="H8" s="384"/>
      <c r="I8" s="384"/>
      <c r="J8" s="384"/>
      <c r="K8" s="384"/>
      <c r="L8" s="384"/>
      <c r="M8" s="384"/>
    </row>
    <row r="9" spans="1:13" x14ac:dyDescent="0.55000000000000004">
      <c r="A9" s="384"/>
      <c r="B9" s="384"/>
      <c r="C9" s="384"/>
      <c r="D9" s="384"/>
      <c r="E9" s="384"/>
      <c r="F9" s="384"/>
      <c r="G9" s="384"/>
      <c r="H9" s="384"/>
      <c r="I9" s="384"/>
      <c r="J9" s="384"/>
      <c r="K9" s="384"/>
      <c r="L9" s="384"/>
      <c r="M9" s="384"/>
    </row>
    <row r="10" spans="1:13" x14ac:dyDescent="0.55000000000000004">
      <c r="A10" s="384"/>
      <c r="B10" s="384"/>
      <c r="C10" s="384"/>
      <c r="D10" s="384"/>
      <c r="E10" s="384"/>
      <c r="F10" s="384"/>
      <c r="G10" s="384"/>
      <c r="H10" s="384"/>
      <c r="I10" s="384"/>
      <c r="J10" s="384"/>
      <c r="K10" s="384"/>
      <c r="L10" s="384"/>
      <c r="M10" s="384"/>
    </row>
    <row r="11" spans="1:13" x14ac:dyDescent="0.55000000000000004">
      <c r="A11" s="384"/>
      <c r="B11" s="384"/>
      <c r="C11" s="384"/>
      <c r="D11" s="384"/>
      <c r="E11" s="384"/>
      <c r="F11" s="384"/>
      <c r="G11" s="384"/>
      <c r="H11" s="384"/>
      <c r="I11" s="384"/>
      <c r="J11" s="384"/>
      <c r="K11" s="384"/>
      <c r="L11" s="384"/>
      <c r="M11" s="384"/>
    </row>
    <row r="12" spans="1:13" x14ac:dyDescent="0.55000000000000004">
      <c r="A12" s="6"/>
      <c r="B12" s="6"/>
      <c r="C12" s="6"/>
      <c r="D12" s="6"/>
      <c r="E12" s="6"/>
      <c r="F12" s="6"/>
      <c r="G12" s="6"/>
      <c r="H12" s="6"/>
      <c r="I12" s="6"/>
      <c r="J12" s="6"/>
      <c r="K12" s="6"/>
      <c r="L12" s="6"/>
      <c r="M12" s="6"/>
    </row>
    <row r="13" spans="1:13" x14ac:dyDescent="0.55000000000000004">
      <c r="A13" s="12" t="s">
        <v>193</v>
      </c>
    </row>
    <row r="15" spans="1:13" x14ac:dyDescent="0.55000000000000004">
      <c r="A15" s="1" t="s">
        <v>196</v>
      </c>
    </row>
    <row r="16" spans="1:13" x14ac:dyDescent="0.55000000000000004">
      <c r="A16" s="384" t="s">
        <v>197</v>
      </c>
      <c r="B16" s="384"/>
      <c r="C16" s="384"/>
      <c r="D16" s="384"/>
      <c r="E16" s="384"/>
      <c r="F16" s="384"/>
      <c r="G16" s="384"/>
      <c r="H16" s="384"/>
      <c r="I16" s="384"/>
      <c r="J16" s="384"/>
      <c r="K16" s="384"/>
      <c r="L16" s="384"/>
    </row>
    <row r="17" spans="1:12" x14ac:dyDescent="0.55000000000000004">
      <c r="A17" s="384"/>
      <c r="B17" s="384"/>
      <c r="C17" s="384"/>
      <c r="D17" s="384"/>
      <c r="E17" s="384"/>
      <c r="F17" s="384"/>
      <c r="G17" s="384"/>
      <c r="H17" s="384"/>
      <c r="I17" s="384"/>
      <c r="J17" s="384"/>
      <c r="K17" s="384"/>
      <c r="L17" s="384"/>
    </row>
    <row r="18" spans="1:12" x14ac:dyDescent="0.55000000000000004">
      <c r="A18" s="384"/>
      <c r="B18" s="384"/>
      <c r="C18" s="384"/>
      <c r="D18" s="384"/>
      <c r="E18" s="384"/>
      <c r="F18" s="384"/>
      <c r="G18" s="384"/>
      <c r="H18" s="384"/>
      <c r="I18" s="384"/>
      <c r="J18" s="384"/>
      <c r="K18" s="384"/>
      <c r="L18" s="384"/>
    </row>
    <row r="19" spans="1:12" x14ac:dyDescent="0.55000000000000004">
      <c r="A19" s="384"/>
      <c r="B19" s="384"/>
      <c r="C19" s="384"/>
      <c r="D19" s="384"/>
      <c r="E19" s="384"/>
      <c r="F19" s="384"/>
      <c r="G19" s="384"/>
      <c r="H19" s="384"/>
      <c r="I19" s="384"/>
      <c r="J19" s="384"/>
      <c r="K19" s="384"/>
      <c r="L19" s="384"/>
    </row>
    <row r="20" spans="1:12" x14ac:dyDescent="0.55000000000000004">
      <c r="A20" s="384"/>
      <c r="B20" s="384"/>
      <c r="C20" s="384"/>
      <c r="D20" s="384"/>
      <c r="E20" s="384"/>
      <c r="F20" s="384"/>
      <c r="G20" s="384"/>
      <c r="H20" s="384"/>
      <c r="I20" s="384"/>
      <c r="J20" s="384"/>
      <c r="K20" s="384"/>
      <c r="L20" s="384"/>
    </row>
    <row r="21" spans="1:12" x14ac:dyDescent="0.55000000000000004">
      <c r="A21" s="384"/>
      <c r="B21" s="384"/>
      <c r="C21" s="384"/>
      <c r="D21" s="384"/>
      <c r="E21" s="384"/>
      <c r="F21" s="384"/>
      <c r="G21" s="384"/>
      <c r="H21" s="384"/>
      <c r="I21" s="384"/>
      <c r="J21" s="384"/>
      <c r="K21" s="384"/>
      <c r="L21" s="384"/>
    </row>
    <row r="22" spans="1:12" x14ac:dyDescent="0.55000000000000004">
      <c r="A22" s="1" t="s">
        <v>198</v>
      </c>
    </row>
    <row r="23" spans="1:12" x14ac:dyDescent="0.55000000000000004">
      <c r="A23" s="384" t="s">
        <v>199</v>
      </c>
      <c r="B23" s="384"/>
      <c r="C23" s="384"/>
      <c r="D23" s="384"/>
      <c r="E23" s="384"/>
      <c r="F23" s="384"/>
      <c r="G23" s="384"/>
      <c r="H23" s="384"/>
      <c r="I23" s="384"/>
      <c r="J23" s="384"/>
      <c r="K23" s="384"/>
      <c r="L23" s="384"/>
    </row>
    <row r="24" spans="1:12" x14ac:dyDescent="0.55000000000000004">
      <c r="A24" s="384"/>
      <c r="B24" s="384"/>
      <c r="C24" s="384"/>
      <c r="D24" s="384"/>
      <c r="E24" s="384"/>
      <c r="F24" s="384"/>
      <c r="G24" s="384"/>
      <c r="H24" s="384"/>
      <c r="I24" s="384"/>
      <c r="J24" s="384"/>
      <c r="K24" s="384"/>
      <c r="L24" s="384"/>
    </row>
    <row r="25" spans="1:12" x14ac:dyDescent="0.55000000000000004">
      <c r="A25" s="384"/>
      <c r="B25" s="384"/>
      <c r="C25" s="384"/>
      <c r="D25" s="384"/>
      <c r="E25" s="384"/>
      <c r="F25" s="384"/>
      <c r="G25" s="384"/>
      <c r="H25" s="384"/>
      <c r="I25" s="384"/>
      <c r="J25" s="384"/>
      <c r="K25" s="384"/>
      <c r="L25" s="384"/>
    </row>
    <row r="27" spans="1:12" x14ac:dyDescent="0.55000000000000004">
      <c r="B27" s="5" t="s">
        <v>178</v>
      </c>
      <c r="C27" t="s">
        <v>200</v>
      </c>
    </row>
    <row r="28" spans="1:12" x14ac:dyDescent="0.55000000000000004">
      <c r="B28" s="5" t="s">
        <v>180</v>
      </c>
      <c r="C28" t="s">
        <v>215</v>
      </c>
    </row>
    <row r="29" spans="1:12" x14ac:dyDescent="0.55000000000000004">
      <c r="B29" s="5" t="s">
        <v>202</v>
      </c>
      <c r="C29" t="s">
        <v>203</v>
      </c>
    </row>
    <row r="30" spans="1:12" x14ac:dyDescent="0.55000000000000004">
      <c r="B30" s="5" t="s">
        <v>204</v>
      </c>
      <c r="C30" t="s">
        <v>205</v>
      </c>
    </row>
    <row r="32" spans="1:12" x14ac:dyDescent="0.55000000000000004">
      <c r="A32" s="1" t="s">
        <v>221</v>
      </c>
    </row>
    <row r="33" spans="1:12" x14ac:dyDescent="0.55000000000000004">
      <c r="A33" s="384" t="s">
        <v>222</v>
      </c>
      <c r="B33" s="384"/>
      <c r="C33" s="384"/>
      <c r="D33" s="384"/>
      <c r="E33" s="384"/>
      <c r="F33" s="384"/>
      <c r="G33" s="384"/>
      <c r="H33" s="384"/>
      <c r="I33" s="384"/>
      <c r="J33" s="384"/>
      <c r="K33" s="384"/>
      <c r="L33" s="384"/>
    </row>
    <row r="34" spans="1:12" x14ac:dyDescent="0.55000000000000004">
      <c r="A34" s="384"/>
      <c r="B34" s="384"/>
      <c r="C34" s="384"/>
      <c r="D34" s="384"/>
      <c r="E34" s="384"/>
      <c r="F34" s="384"/>
      <c r="G34" s="384"/>
      <c r="H34" s="384"/>
      <c r="I34" s="384"/>
      <c r="J34" s="384"/>
      <c r="K34" s="384"/>
      <c r="L34" s="384"/>
    </row>
    <row r="35" spans="1:12" x14ac:dyDescent="0.55000000000000004">
      <c r="A35" s="384"/>
      <c r="B35" s="384"/>
      <c r="C35" s="384"/>
      <c r="D35" s="384"/>
      <c r="E35" s="384"/>
      <c r="F35" s="384"/>
      <c r="G35" s="384"/>
      <c r="H35" s="384"/>
      <c r="I35" s="384"/>
      <c r="J35" s="384"/>
      <c r="K35" s="384"/>
      <c r="L35" s="384"/>
    </row>
    <row r="36" spans="1:12" x14ac:dyDescent="0.55000000000000004">
      <c r="A36" s="384"/>
      <c r="B36" s="384"/>
      <c r="C36" s="384"/>
      <c r="D36" s="384"/>
      <c r="E36" s="384"/>
      <c r="F36" s="384"/>
      <c r="G36" s="384"/>
      <c r="H36" s="384"/>
      <c r="I36" s="384"/>
      <c r="J36" s="384"/>
      <c r="K36" s="384"/>
      <c r="L36" s="384"/>
    </row>
    <row r="37" spans="1:12" x14ac:dyDescent="0.55000000000000004">
      <c r="A37" s="384"/>
      <c r="B37" s="384"/>
      <c r="C37" s="384"/>
      <c r="D37" s="384"/>
      <c r="E37" s="384"/>
      <c r="F37" s="384"/>
      <c r="G37" s="384"/>
      <c r="H37" s="384"/>
      <c r="I37" s="384"/>
      <c r="J37" s="384"/>
      <c r="K37" s="384"/>
      <c r="L37" s="384"/>
    </row>
    <row r="38" spans="1:12" x14ac:dyDescent="0.55000000000000004">
      <c r="A38" s="384"/>
      <c r="B38" s="384"/>
      <c r="C38" s="384"/>
      <c r="D38" s="384"/>
      <c r="E38" s="384"/>
      <c r="F38" s="384"/>
      <c r="G38" s="384"/>
      <c r="H38" s="384"/>
      <c r="I38" s="384"/>
      <c r="J38" s="384"/>
      <c r="K38" s="384"/>
      <c r="L38" s="384"/>
    </row>
    <row r="40" spans="1:12" x14ac:dyDescent="0.55000000000000004">
      <c r="A40" s="1" t="s">
        <v>223</v>
      </c>
    </row>
    <row r="41" spans="1:12" x14ac:dyDescent="0.55000000000000004">
      <c r="A41" t="s">
        <v>224</v>
      </c>
    </row>
    <row r="43" spans="1:12" x14ac:dyDescent="0.55000000000000004">
      <c r="B43" s="5" t="s">
        <v>178</v>
      </c>
      <c r="C43" s="384" t="s">
        <v>225</v>
      </c>
      <c r="D43" s="384"/>
      <c r="E43" s="384"/>
      <c r="F43" s="384"/>
      <c r="G43" s="384"/>
      <c r="H43" s="384"/>
      <c r="I43" s="384"/>
      <c r="J43" s="384"/>
      <c r="K43" s="384"/>
      <c r="L43" s="384"/>
    </row>
    <row r="44" spans="1:12" x14ac:dyDescent="0.55000000000000004">
      <c r="B44" s="5"/>
      <c r="C44" s="384"/>
      <c r="D44" s="384"/>
      <c r="E44" s="384"/>
      <c r="F44" s="384"/>
      <c r="G44" s="384"/>
      <c r="H44" s="384"/>
      <c r="I44" s="384"/>
      <c r="J44" s="384"/>
      <c r="K44" s="384"/>
      <c r="L44" s="384"/>
    </row>
    <row r="45" spans="1:12" x14ac:dyDescent="0.55000000000000004">
      <c r="B45" s="5"/>
    </row>
    <row r="46" spans="1:12" x14ac:dyDescent="0.55000000000000004">
      <c r="B46" s="5" t="s">
        <v>180</v>
      </c>
      <c r="C46" t="s">
        <v>226</v>
      </c>
    </row>
    <row r="47" spans="1:12" x14ac:dyDescent="0.55000000000000004">
      <c r="B47" s="5"/>
    </row>
    <row r="48" spans="1:12" x14ac:dyDescent="0.55000000000000004">
      <c r="B48" s="5" t="s">
        <v>202</v>
      </c>
      <c r="C48" s="384" t="s">
        <v>227</v>
      </c>
      <c r="D48" s="384"/>
      <c r="E48" s="384"/>
      <c r="F48" s="384"/>
      <c r="G48" s="384"/>
      <c r="H48" s="384"/>
      <c r="I48" s="384"/>
      <c r="J48" s="384"/>
      <c r="K48" s="384"/>
      <c r="L48" s="384"/>
    </row>
    <row r="49" spans="2:12" x14ac:dyDescent="0.55000000000000004">
      <c r="C49" s="384"/>
      <c r="D49" s="384"/>
      <c r="E49" s="384"/>
      <c r="F49" s="384"/>
      <c r="G49" s="384"/>
      <c r="H49" s="384"/>
      <c r="I49" s="384"/>
      <c r="J49" s="384"/>
      <c r="K49" s="384"/>
      <c r="L49" s="384"/>
    </row>
    <row r="51" spans="2:12" x14ac:dyDescent="0.55000000000000004">
      <c r="B51" s="5" t="s">
        <v>204</v>
      </c>
      <c r="C51" t="s">
        <v>228</v>
      </c>
    </row>
    <row r="53" spans="2:12" x14ac:dyDescent="0.55000000000000004">
      <c r="B53" s="5" t="s">
        <v>229</v>
      </c>
      <c r="C53" t="s">
        <v>230</v>
      </c>
    </row>
    <row r="55" spans="2:12" x14ac:dyDescent="0.55000000000000004">
      <c r="B55" s="5" t="s">
        <v>231</v>
      </c>
      <c r="C55" s="384" t="s">
        <v>232</v>
      </c>
      <c r="D55" s="384"/>
      <c r="E55" s="384"/>
      <c r="F55" s="384"/>
      <c r="G55" s="384"/>
      <c r="H55" s="384"/>
      <c r="I55" s="384"/>
      <c r="J55" s="384"/>
      <c r="K55" s="384"/>
      <c r="L55" s="384"/>
    </row>
    <row r="56" spans="2:12" x14ac:dyDescent="0.55000000000000004">
      <c r="C56" s="384"/>
      <c r="D56" s="384"/>
      <c r="E56" s="384"/>
      <c r="F56" s="384"/>
      <c r="G56" s="384"/>
      <c r="H56" s="384"/>
      <c r="I56" s="384"/>
      <c r="J56" s="384"/>
      <c r="K56" s="384"/>
      <c r="L56" s="384"/>
    </row>
    <row r="58" spans="2:12" x14ac:dyDescent="0.55000000000000004">
      <c r="B58" s="5" t="s">
        <v>233</v>
      </c>
      <c r="C58" t="s">
        <v>234</v>
      </c>
    </row>
    <row r="60" spans="2:12" x14ac:dyDescent="0.55000000000000004">
      <c r="B60" s="5" t="s">
        <v>235</v>
      </c>
      <c r="C60" s="384" t="s">
        <v>236</v>
      </c>
      <c r="D60" s="384"/>
      <c r="E60" s="384"/>
      <c r="F60" s="384"/>
      <c r="G60" s="384"/>
      <c r="H60" s="384"/>
      <c r="I60" s="384"/>
      <c r="J60" s="384"/>
      <c r="K60" s="384"/>
      <c r="L60" s="384"/>
    </row>
    <row r="61" spans="2:12" x14ac:dyDescent="0.55000000000000004">
      <c r="C61" s="384"/>
      <c r="D61" s="384"/>
      <c r="E61" s="384"/>
      <c r="F61" s="384"/>
      <c r="G61" s="384"/>
      <c r="H61" s="384"/>
      <c r="I61" s="384"/>
      <c r="J61" s="384"/>
      <c r="K61" s="384"/>
      <c r="L61" s="384"/>
    </row>
    <row r="63" spans="2:12" x14ac:dyDescent="0.55000000000000004">
      <c r="B63" s="5" t="s">
        <v>237</v>
      </c>
      <c r="C63" t="s">
        <v>238</v>
      </c>
    </row>
    <row r="65" spans="1:12" x14ac:dyDescent="0.55000000000000004">
      <c r="A65" s="12" t="s">
        <v>239</v>
      </c>
    </row>
    <row r="66" spans="1:12" x14ac:dyDescent="0.55000000000000004">
      <c r="A66" s="25" t="s">
        <v>240</v>
      </c>
    </row>
    <row r="67" spans="1:12" x14ac:dyDescent="0.55000000000000004">
      <c r="A67" s="12"/>
    </row>
    <row r="68" spans="1:12" x14ac:dyDescent="0.55000000000000004">
      <c r="A68" s="12"/>
      <c r="C68" s="29" t="s">
        <v>133</v>
      </c>
      <c r="D68" s="29" t="s">
        <v>241</v>
      </c>
      <c r="E68" s="29" t="s">
        <v>242</v>
      </c>
      <c r="F68" s="29"/>
    </row>
    <row r="69" spans="1:12" x14ac:dyDescent="0.55000000000000004">
      <c r="A69" s="12"/>
      <c r="B69" s="27" t="s">
        <v>243</v>
      </c>
    </row>
    <row r="70" spans="1:12" x14ac:dyDescent="0.55000000000000004">
      <c r="A70" s="12"/>
      <c r="C70" s="26" t="s">
        <v>244</v>
      </c>
      <c r="D70" t="s">
        <v>245</v>
      </c>
    </row>
    <row r="71" spans="1:12" x14ac:dyDescent="0.55000000000000004">
      <c r="A71" s="12"/>
      <c r="C71" s="26" t="s">
        <v>246</v>
      </c>
      <c r="D71" s="12"/>
      <c r="E71" t="s">
        <v>247</v>
      </c>
    </row>
    <row r="72" spans="1:12" x14ac:dyDescent="0.55000000000000004">
      <c r="A72" s="12"/>
      <c r="C72" s="26" t="s">
        <v>248</v>
      </c>
      <c r="D72" s="12"/>
      <c r="E72" t="s">
        <v>249</v>
      </c>
    </row>
    <row r="73" spans="1:12" x14ac:dyDescent="0.55000000000000004">
      <c r="A73" s="12"/>
      <c r="C73" s="26" t="s">
        <v>250</v>
      </c>
      <c r="E73" t="s">
        <v>251</v>
      </c>
    </row>
    <row r="74" spans="1:12" x14ac:dyDescent="0.55000000000000004">
      <c r="A74" s="12"/>
      <c r="C74" s="26" t="s">
        <v>252</v>
      </c>
      <c r="D74" t="s">
        <v>253</v>
      </c>
    </row>
    <row r="75" spans="1:12" x14ac:dyDescent="0.55000000000000004">
      <c r="A75" s="12"/>
      <c r="C75" s="26" t="s">
        <v>254</v>
      </c>
      <c r="D75" t="s">
        <v>255</v>
      </c>
    </row>
    <row r="76" spans="1:12" x14ac:dyDescent="0.55000000000000004">
      <c r="A76" s="12"/>
      <c r="C76" s="26" t="s">
        <v>256</v>
      </c>
      <c r="D76" t="s">
        <v>257</v>
      </c>
    </row>
    <row r="77" spans="1:12" x14ac:dyDescent="0.55000000000000004">
      <c r="A77" s="12"/>
      <c r="B77" s="27" t="s">
        <v>258</v>
      </c>
      <c r="C77" s="26"/>
    </row>
    <row r="78" spans="1:12" x14ac:dyDescent="0.55000000000000004">
      <c r="A78" s="12"/>
      <c r="C78" s="26" t="s">
        <v>259</v>
      </c>
      <c r="D78" t="s">
        <v>260</v>
      </c>
    </row>
    <row r="79" spans="1:12" x14ac:dyDescent="0.55000000000000004">
      <c r="A79" s="12"/>
    </row>
    <row r="80" spans="1:12" x14ac:dyDescent="0.55000000000000004">
      <c r="A80" s="401" t="s">
        <v>261</v>
      </c>
      <c r="B80" s="401"/>
      <c r="C80" s="401"/>
      <c r="D80" s="401"/>
      <c r="E80" s="401"/>
      <c r="F80" s="401"/>
      <c r="G80" s="401"/>
      <c r="H80" s="401"/>
      <c r="I80" s="401"/>
      <c r="J80" s="401"/>
      <c r="K80" s="401"/>
      <c r="L80" s="401"/>
    </row>
    <row r="81" spans="1:12" x14ac:dyDescent="0.55000000000000004">
      <c r="A81" s="401"/>
      <c r="B81" s="401"/>
      <c r="C81" s="401"/>
      <c r="D81" s="401"/>
      <c r="E81" s="401"/>
      <c r="F81" s="401"/>
      <c r="G81" s="401"/>
      <c r="H81" s="401"/>
      <c r="I81" s="401"/>
      <c r="J81" s="401"/>
      <c r="K81" s="401"/>
      <c r="L81" s="401"/>
    </row>
    <row r="82" spans="1:12" x14ac:dyDescent="0.55000000000000004">
      <c r="A82" s="401"/>
      <c r="B82" s="401"/>
      <c r="C82" s="401"/>
      <c r="D82" s="401"/>
      <c r="E82" s="401"/>
      <c r="F82" s="401"/>
      <c r="G82" s="401"/>
      <c r="H82" s="401"/>
      <c r="I82" s="401"/>
      <c r="J82" s="401"/>
      <c r="K82" s="401"/>
      <c r="L82" s="401"/>
    </row>
    <row r="83" spans="1:12" x14ac:dyDescent="0.55000000000000004">
      <c r="A83" s="401"/>
      <c r="B83" s="401"/>
      <c r="C83" s="401"/>
      <c r="D83" s="401"/>
      <c r="E83" s="401"/>
      <c r="F83" s="401"/>
      <c r="G83" s="401"/>
      <c r="H83" s="401"/>
      <c r="I83" s="401"/>
      <c r="J83" s="401"/>
      <c r="K83" s="401"/>
      <c r="L83" s="401"/>
    </row>
    <row r="84" spans="1:12" x14ac:dyDescent="0.55000000000000004">
      <c r="A84" s="401"/>
      <c r="B84" s="401"/>
      <c r="C84" s="401"/>
      <c r="D84" s="401"/>
      <c r="E84" s="401"/>
      <c r="F84" s="401"/>
      <c r="G84" s="401"/>
      <c r="H84" s="401"/>
      <c r="I84" s="401"/>
      <c r="J84" s="401"/>
      <c r="K84" s="401"/>
      <c r="L84" s="401"/>
    </row>
    <row r="85" spans="1:12" x14ac:dyDescent="0.55000000000000004">
      <c r="A85" s="401"/>
      <c r="B85" s="401"/>
      <c r="C85" s="401"/>
      <c r="D85" s="401"/>
      <c r="E85" s="401"/>
      <c r="F85" s="401"/>
      <c r="G85" s="401"/>
      <c r="H85" s="401"/>
      <c r="I85" s="401"/>
      <c r="J85" s="401"/>
      <c r="K85" s="401"/>
      <c r="L85" s="401"/>
    </row>
    <row r="86" spans="1:12" x14ac:dyDescent="0.55000000000000004">
      <c r="A86" s="401"/>
      <c r="B86" s="401"/>
      <c r="C86" s="401"/>
      <c r="D86" s="401"/>
      <c r="E86" s="401"/>
      <c r="F86" s="401"/>
      <c r="G86" s="401"/>
      <c r="H86" s="401"/>
      <c r="I86" s="401"/>
      <c r="J86" s="401"/>
      <c r="K86" s="401"/>
      <c r="L86" s="401"/>
    </row>
    <row r="87" spans="1:12" x14ac:dyDescent="0.55000000000000004">
      <c r="A87" s="12"/>
    </row>
    <row r="88" spans="1:12" x14ac:dyDescent="0.55000000000000004">
      <c r="A88" s="401" t="s">
        <v>262</v>
      </c>
      <c r="B88" s="401"/>
      <c r="C88" s="401"/>
      <c r="D88" s="401"/>
      <c r="E88" s="401"/>
      <c r="F88" s="401"/>
      <c r="G88" s="401"/>
      <c r="H88" s="401"/>
      <c r="I88" s="401"/>
      <c r="J88" s="401"/>
      <c r="K88" s="401"/>
      <c r="L88" s="401"/>
    </row>
    <row r="89" spans="1:12" x14ac:dyDescent="0.55000000000000004">
      <c r="A89" s="401"/>
      <c r="B89" s="401"/>
      <c r="C89" s="401"/>
      <c r="D89" s="401"/>
      <c r="E89" s="401"/>
      <c r="F89" s="401"/>
      <c r="G89" s="401"/>
      <c r="H89" s="401"/>
      <c r="I89" s="401"/>
      <c r="J89" s="401"/>
      <c r="K89" s="401"/>
      <c r="L89" s="401"/>
    </row>
    <row r="90" spans="1:12" x14ac:dyDescent="0.55000000000000004">
      <c r="A90" s="401"/>
      <c r="B90" s="401"/>
      <c r="C90" s="401"/>
      <c r="D90" s="401"/>
      <c r="E90" s="401"/>
      <c r="F90" s="401"/>
      <c r="G90" s="401"/>
      <c r="H90" s="401"/>
      <c r="I90" s="401"/>
      <c r="J90" s="401"/>
      <c r="K90" s="401"/>
      <c r="L90" s="401"/>
    </row>
    <row r="91" spans="1:12" x14ac:dyDescent="0.55000000000000004">
      <c r="A91" s="12"/>
    </row>
    <row r="92" spans="1:12" x14ac:dyDescent="0.55000000000000004">
      <c r="A92" s="25" t="s">
        <v>263</v>
      </c>
    </row>
    <row r="93" spans="1:12" x14ac:dyDescent="0.55000000000000004">
      <c r="A93" s="12"/>
    </row>
    <row r="95" spans="1:12" x14ac:dyDescent="0.55000000000000004">
      <c r="A95" s="398" t="s">
        <v>109</v>
      </c>
      <c r="B95" s="398"/>
      <c r="C95" s="398"/>
      <c r="D95" s="398"/>
      <c r="E95" s="398"/>
      <c r="F95" s="398"/>
      <c r="G95" s="398"/>
      <c r="H95" s="398"/>
      <c r="I95" s="398"/>
      <c r="J95" s="398"/>
      <c r="K95" s="398"/>
      <c r="L95" s="398"/>
    </row>
    <row r="96" spans="1:12" x14ac:dyDescent="0.55000000000000004">
      <c r="A96" s="398"/>
      <c r="B96" s="398"/>
      <c r="C96" s="398"/>
      <c r="D96" s="398"/>
      <c r="E96" s="398"/>
      <c r="F96" s="398"/>
      <c r="G96" s="398"/>
      <c r="H96" s="398"/>
      <c r="I96" s="398"/>
      <c r="J96" s="398"/>
      <c r="K96" s="398"/>
      <c r="L96" s="398"/>
    </row>
    <row r="104" spans="1:1" x14ac:dyDescent="0.55000000000000004">
      <c r="A104" s="12"/>
    </row>
    <row r="105" spans="1:1" x14ac:dyDescent="0.55000000000000004">
      <c r="A105" s="12"/>
    </row>
    <row r="107" spans="1:1" x14ac:dyDescent="0.55000000000000004">
      <c r="A107" s="12"/>
    </row>
    <row r="108" spans="1:1" x14ac:dyDescent="0.55000000000000004">
      <c r="A108" s="12"/>
    </row>
    <row r="113" spans="1:8" x14ac:dyDescent="0.55000000000000004">
      <c r="A113" s="12"/>
    </row>
    <row r="114" spans="1:8" x14ac:dyDescent="0.55000000000000004">
      <c r="A114" s="399" t="s">
        <v>264</v>
      </c>
      <c r="B114" s="399"/>
      <c r="C114" s="399"/>
      <c r="D114" s="399"/>
      <c r="E114" s="399"/>
      <c r="F114" s="399"/>
      <c r="G114" s="399"/>
      <c r="H114" s="399"/>
    </row>
  </sheetData>
  <sheetProtection algorithmName="SHA-512" hashValue="OXKuS2qgYeUEhcmSdexTFFOUw0fuZ6Dhzy3OxmVFqpnnhAOTBKWjdun2xKoTrRoidDFkwLBHEz5HERw1ROVCqA==" saltValue="OXMpv6bqNweW2sBjeGcpSQ==" spinCount="100000" sheet="1" objects="1" scenarios="1"/>
  <customSheetViews>
    <customSheetView guid="{13810DCC-AA08-45AA-A2EB-614B3F1533B3}" showGridLines="0">
      <pane ySplit="4" topLeftCell="A53" activePane="bottomLeft" state="frozen"/>
      <selection pane="bottomLeft" activeCell="F73" sqref="F73"/>
      <pageMargins left="0" right="0" top="0" bottom="0" header="0" footer="0"/>
      <pageSetup orientation="portrait" horizontalDpi="1200" verticalDpi="1200" r:id="rId1"/>
    </customSheetView>
  </customSheetViews>
  <mergeCells count="12">
    <mergeCell ref="A7:M11"/>
    <mergeCell ref="A114:H114"/>
    <mergeCell ref="C60:L61"/>
    <mergeCell ref="A16:L21"/>
    <mergeCell ref="A33:L38"/>
    <mergeCell ref="A23:L25"/>
    <mergeCell ref="C43:L44"/>
    <mergeCell ref="C48:L49"/>
    <mergeCell ref="C55:L56"/>
    <mergeCell ref="A80:L86"/>
    <mergeCell ref="A88:L90"/>
    <mergeCell ref="A95:L96"/>
  </mergeCell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33afe43-be57-42c0-a15c-ecc2b0656491">
      <Terms xmlns="http://schemas.microsoft.com/office/infopath/2007/PartnerControls"/>
    </lcf76f155ced4ddcb4097134ff3c332f>
    <TaxCatchAll xmlns="63050b75-9f14-4513-a246-2a94c225f74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E5E37BBB36B2478C94DF51BCF0DF9B" ma:contentTypeVersion="17" ma:contentTypeDescription="Create a new document." ma:contentTypeScope="" ma:versionID="5f16d2470e7417661a4683db2cae01f0">
  <xsd:schema xmlns:xsd="http://www.w3.org/2001/XMLSchema" xmlns:xs="http://www.w3.org/2001/XMLSchema" xmlns:p="http://schemas.microsoft.com/office/2006/metadata/properties" xmlns:ns2="233afe43-be57-42c0-a15c-ecc2b0656491" xmlns:ns3="63050b75-9f14-4513-a246-2a94c225f740" targetNamespace="http://schemas.microsoft.com/office/2006/metadata/properties" ma:root="true" ma:fieldsID="6dc4df8ba2806c5528506cc9aa5e5948" ns2:_="" ns3:_="">
    <xsd:import namespace="233afe43-be57-42c0-a15c-ecc2b0656491"/>
    <xsd:import namespace="63050b75-9f14-4513-a246-2a94c225f74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3afe43-be57-42c0-a15c-ecc2b065649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a6b2b66-40d8-4e06-8a39-adc3ecd4519b"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050b75-9f14-4513-a246-2a94c225f74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58461d50-1db3-4450-ae4b-f8e27fb057aa}" ma:internalName="TaxCatchAll" ma:showField="CatchAllData" ma:web="63050b75-9f14-4513-a246-2a94c225f74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5B2EF5-AD29-4A29-8B78-623F2859A000}">
  <ds:schemaRefs>
    <ds:schemaRef ds:uri="http://schemas.microsoft.com/sharepoint/v3/contenttype/forms"/>
  </ds:schemaRefs>
</ds:datastoreItem>
</file>

<file path=customXml/itemProps2.xml><?xml version="1.0" encoding="utf-8"?>
<ds:datastoreItem xmlns:ds="http://schemas.openxmlformats.org/officeDocument/2006/customXml" ds:itemID="{DEDD8947-F5DB-4045-AB7A-8EA0448E46A8}">
  <ds:schemaRefs>
    <ds:schemaRef ds:uri="http://schemas.openxmlformats.org/package/2006/metadata/core-properties"/>
    <ds:schemaRef ds:uri="http://schemas.microsoft.com/office/infopath/2007/PartnerControls"/>
    <ds:schemaRef ds:uri="http://purl.org/dc/terms/"/>
    <ds:schemaRef ds:uri="233afe43-be57-42c0-a15c-ecc2b0656491"/>
    <ds:schemaRef ds:uri="http://schemas.microsoft.com/office/2006/documentManagement/types"/>
    <ds:schemaRef ds:uri="63050b75-9f14-4513-a246-2a94c225f740"/>
    <ds:schemaRef ds:uri="http://schemas.microsoft.com/office/2006/metadata/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636B0C9D-7AF0-4CEE-8684-7D892D116E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3afe43-be57-42c0-a15c-ecc2b0656491"/>
    <ds:schemaRef ds:uri="63050b75-9f14-4513-a246-2a94c225f7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Cover and Instructions</vt:lpstr>
      <vt:lpstr>Definitions</vt:lpstr>
      <vt:lpstr>Acronyms</vt:lpstr>
      <vt:lpstr>Benefit Plan</vt:lpstr>
      <vt:lpstr>Yes or No</vt:lpstr>
      <vt:lpstr>Overview - AL ADL</vt:lpstr>
      <vt:lpstr>Overview - FR</vt:lpstr>
      <vt:lpstr>Overview - QTL</vt:lpstr>
      <vt:lpstr>Overview - NQTL</vt:lpstr>
      <vt:lpstr>Overview - Data</vt:lpstr>
      <vt:lpstr>Rpt - AL ADL</vt:lpstr>
      <vt:lpstr>Rpt - IP FR</vt:lpstr>
      <vt:lpstr>Rpt - OP FR Office Visits</vt:lpstr>
      <vt:lpstr>Rpt - OP FR Other</vt:lpstr>
      <vt:lpstr>Rpt - EC FR</vt:lpstr>
      <vt:lpstr>Rpt Rx FR</vt:lpstr>
      <vt:lpstr>Rpt - IP QTL</vt:lpstr>
      <vt:lpstr>Rpt - OP QTL</vt:lpstr>
      <vt:lpstr>Rpt - EC QTL</vt:lpstr>
      <vt:lpstr>Rpt - Rx QTL</vt:lpstr>
      <vt:lpstr>Rpt - NQTL 1a</vt:lpstr>
      <vt:lpstr>Rpt - NQTL 1b</vt:lpstr>
      <vt:lpstr>Rpt - NQTL 1c</vt:lpstr>
      <vt:lpstr>Rpt - NQTL 2</vt:lpstr>
      <vt:lpstr>Rpt - NQTL 3</vt:lpstr>
      <vt:lpstr>Rpt - NQTL 4</vt:lpstr>
      <vt:lpstr>Rpt - NQTL 5</vt:lpstr>
      <vt:lpstr>Rpt - Claims</vt:lpstr>
      <vt:lpstr>Rpt - Provider Education</vt:lpstr>
      <vt:lpstr>Certification Stmt</vt:lpstr>
    </vt:vector>
  </TitlesOfParts>
  <Manager/>
  <Company>MSLC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Ashleigh Perez</dc:creator>
  <cp:keywords/>
  <dc:description/>
  <cp:lastModifiedBy>Turner, Alexandria</cp:lastModifiedBy>
  <cp:revision/>
  <dcterms:created xsi:type="dcterms:W3CDTF">2020-05-08T16:15:00Z</dcterms:created>
  <dcterms:modified xsi:type="dcterms:W3CDTF">2023-12-29T20:57:39Z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0x01010062CB0C5026F5CA4587CC2B23ED63B265</vt:lpwstr>
  </property>
  <property fmtid="{D5CDD505-2E9C-101B-9397-08002B2CF9AE}" pid="3" name="MediaServiceImageTags">
    <vt:lpwstr/>
  </property>
</Properties>
</file>